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DATAS QUE IMPORTAM\"/>
    </mc:Choice>
  </mc:AlternateContent>
  <xr:revisionPtr revIDLastSave="0" documentId="13_ncr:1_{8339AFEC-A95F-4012-AA06-05FD0271D02C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ENTREGA TV" sheetId="1" r:id="rId1"/>
    <sheet name="ENTREGA REDES" sheetId="5" r:id="rId2"/>
    <sheet name="BASE DE DADO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N22" i="1"/>
  <c r="L22" i="1"/>
  <c r="J22" i="1"/>
  <c r="H22" i="1"/>
  <c r="P15" i="5"/>
  <c r="N15" i="5"/>
  <c r="H15" i="5"/>
  <c r="N12" i="5"/>
  <c r="P12" i="5" s="1"/>
  <c r="D18" i="1"/>
  <c r="E18" i="1"/>
  <c r="L18" i="1"/>
  <c r="M18" i="1"/>
  <c r="N18" i="1" s="1"/>
  <c r="P18" i="1" s="1"/>
  <c r="M16" i="1"/>
  <c r="N16" i="1" s="1"/>
  <c r="K16" i="1"/>
  <c r="L16" i="1" s="1"/>
  <c r="I16" i="1"/>
  <c r="J16" i="1" s="1"/>
  <c r="E16" i="1"/>
  <c r="D16" i="1"/>
  <c r="M14" i="1"/>
  <c r="N14" i="1" s="1"/>
  <c r="P14" i="1" s="1"/>
  <c r="R15" i="5"/>
  <c r="N13" i="5"/>
  <c r="P13" i="5" s="1"/>
  <c r="K20" i="1"/>
  <c r="L20" i="1" s="1"/>
  <c r="I20" i="1"/>
  <c r="J20" i="1" s="1"/>
  <c r="K19" i="1"/>
  <c r="L19" i="1" s="1"/>
  <c r="I19" i="1"/>
  <c r="J19" i="1" s="1"/>
  <c r="M12" i="1"/>
  <c r="N12" i="1" s="1"/>
  <c r="P12" i="1" s="1"/>
  <c r="L12" i="1"/>
  <c r="P16" i="1" l="1"/>
  <c r="R16" i="1" s="1"/>
  <c r="R22" i="1" s="1"/>
  <c r="N20" i="1"/>
  <c r="P20" i="1" s="1"/>
  <c r="R20" i="1" s="1"/>
  <c r="E20" i="1"/>
  <c r="D20" i="1"/>
  <c r="N19" i="1"/>
  <c r="P19" i="1" s="1"/>
  <c r="R19" i="1" s="1"/>
  <c r="E19" i="1"/>
  <c r="D19" i="1"/>
  <c r="L14" i="1"/>
  <c r="G523" i="3"/>
  <c r="J524" i="3"/>
  <c r="G525" i="3"/>
  <c r="J526" i="3"/>
  <c r="G527" i="3"/>
  <c r="J528" i="3"/>
  <c r="G529" i="3"/>
  <c r="J530" i="3"/>
  <c r="G531" i="3"/>
  <c r="J532" i="3"/>
  <c r="G533" i="3"/>
  <c r="J534" i="3"/>
  <c r="G535" i="3"/>
  <c r="J536" i="3"/>
  <c r="G537" i="3"/>
  <c r="J538" i="3"/>
  <c r="G539" i="3"/>
  <c r="J540" i="3"/>
  <c r="G541" i="3"/>
  <c r="J542" i="3"/>
  <c r="G543" i="3"/>
  <c r="J544" i="3"/>
  <c r="G545" i="3"/>
  <c r="J546" i="3"/>
  <c r="G547" i="3"/>
  <c r="J548" i="3"/>
  <c r="G549" i="3"/>
  <c r="J550" i="3"/>
  <c r="G551" i="3"/>
  <c r="J552" i="3"/>
  <c r="G553" i="3"/>
  <c r="J554" i="3"/>
  <c r="G555" i="3"/>
  <c r="J556" i="3"/>
  <c r="G382" i="3"/>
  <c r="G524" i="3" s="1"/>
  <c r="H382" i="3"/>
  <c r="H524" i="3" s="1"/>
  <c r="I382" i="3"/>
  <c r="I524" i="3" s="1"/>
  <c r="J382" i="3"/>
  <c r="G383" i="3"/>
  <c r="H383" i="3"/>
  <c r="H525" i="3" s="1"/>
  <c r="I383" i="3"/>
  <c r="I525" i="3" s="1"/>
  <c r="J383" i="3"/>
  <c r="J525" i="3" s="1"/>
  <c r="G384" i="3"/>
  <c r="G526" i="3" s="1"/>
  <c r="H384" i="3"/>
  <c r="H526" i="3" s="1"/>
  <c r="I384" i="3"/>
  <c r="I526" i="3" s="1"/>
  <c r="J384" i="3"/>
  <c r="G385" i="3"/>
  <c r="H385" i="3"/>
  <c r="H527" i="3" s="1"/>
  <c r="I385" i="3"/>
  <c r="I527" i="3" s="1"/>
  <c r="J385" i="3"/>
  <c r="J527" i="3" s="1"/>
  <c r="G386" i="3"/>
  <c r="G528" i="3" s="1"/>
  <c r="H386" i="3"/>
  <c r="H528" i="3" s="1"/>
  <c r="I386" i="3"/>
  <c r="I528" i="3" s="1"/>
  <c r="J386" i="3"/>
  <c r="G387" i="3"/>
  <c r="H387" i="3"/>
  <c r="H529" i="3" s="1"/>
  <c r="I387" i="3"/>
  <c r="I529" i="3" s="1"/>
  <c r="J387" i="3"/>
  <c r="J529" i="3" s="1"/>
  <c r="G388" i="3"/>
  <c r="G530" i="3" s="1"/>
  <c r="H388" i="3"/>
  <c r="H530" i="3" s="1"/>
  <c r="I388" i="3"/>
  <c r="I530" i="3" s="1"/>
  <c r="J388" i="3"/>
  <c r="G389" i="3"/>
  <c r="H389" i="3"/>
  <c r="H531" i="3" s="1"/>
  <c r="I389" i="3"/>
  <c r="I531" i="3" s="1"/>
  <c r="J389" i="3"/>
  <c r="J531" i="3" s="1"/>
  <c r="G390" i="3"/>
  <c r="G532" i="3" s="1"/>
  <c r="H390" i="3"/>
  <c r="H532" i="3" s="1"/>
  <c r="I390" i="3"/>
  <c r="I532" i="3" s="1"/>
  <c r="J390" i="3"/>
  <c r="G391" i="3"/>
  <c r="H391" i="3"/>
  <c r="H533" i="3" s="1"/>
  <c r="I391" i="3"/>
  <c r="I533" i="3" s="1"/>
  <c r="J391" i="3"/>
  <c r="J533" i="3" s="1"/>
  <c r="G392" i="3"/>
  <c r="G534" i="3" s="1"/>
  <c r="H392" i="3"/>
  <c r="H534" i="3" s="1"/>
  <c r="I392" i="3"/>
  <c r="I534" i="3" s="1"/>
  <c r="J392" i="3"/>
  <c r="G393" i="3"/>
  <c r="H393" i="3"/>
  <c r="H535" i="3" s="1"/>
  <c r="I393" i="3"/>
  <c r="I535" i="3" s="1"/>
  <c r="J393" i="3"/>
  <c r="J535" i="3" s="1"/>
  <c r="G394" i="3"/>
  <c r="G536" i="3" s="1"/>
  <c r="H394" i="3"/>
  <c r="H536" i="3" s="1"/>
  <c r="I394" i="3"/>
  <c r="I536" i="3" s="1"/>
  <c r="J394" i="3"/>
  <c r="G395" i="3"/>
  <c r="H395" i="3"/>
  <c r="H537" i="3" s="1"/>
  <c r="I395" i="3"/>
  <c r="I537" i="3" s="1"/>
  <c r="J395" i="3"/>
  <c r="J537" i="3" s="1"/>
  <c r="G396" i="3"/>
  <c r="G538" i="3" s="1"/>
  <c r="H396" i="3"/>
  <c r="H538" i="3" s="1"/>
  <c r="I396" i="3"/>
  <c r="I538" i="3" s="1"/>
  <c r="J396" i="3"/>
  <c r="G397" i="3"/>
  <c r="H397" i="3"/>
  <c r="H539" i="3" s="1"/>
  <c r="I397" i="3"/>
  <c r="I539" i="3" s="1"/>
  <c r="J397" i="3"/>
  <c r="J539" i="3" s="1"/>
  <c r="G398" i="3"/>
  <c r="G540" i="3" s="1"/>
  <c r="H398" i="3"/>
  <c r="H540" i="3" s="1"/>
  <c r="I398" i="3"/>
  <c r="I540" i="3" s="1"/>
  <c r="J398" i="3"/>
  <c r="G399" i="3"/>
  <c r="H399" i="3"/>
  <c r="H541" i="3" s="1"/>
  <c r="I399" i="3"/>
  <c r="I541" i="3" s="1"/>
  <c r="J399" i="3"/>
  <c r="J541" i="3" s="1"/>
  <c r="G400" i="3"/>
  <c r="G542" i="3" s="1"/>
  <c r="H400" i="3"/>
  <c r="H542" i="3" s="1"/>
  <c r="I400" i="3"/>
  <c r="I542" i="3" s="1"/>
  <c r="J400" i="3"/>
  <c r="G401" i="3"/>
  <c r="H401" i="3"/>
  <c r="H543" i="3" s="1"/>
  <c r="I401" i="3"/>
  <c r="I543" i="3" s="1"/>
  <c r="J401" i="3"/>
  <c r="J543" i="3" s="1"/>
  <c r="G402" i="3"/>
  <c r="G544" i="3" s="1"/>
  <c r="H402" i="3"/>
  <c r="H544" i="3" s="1"/>
  <c r="I402" i="3"/>
  <c r="I544" i="3" s="1"/>
  <c r="J402" i="3"/>
  <c r="G403" i="3"/>
  <c r="H403" i="3"/>
  <c r="H545" i="3" s="1"/>
  <c r="I403" i="3"/>
  <c r="I545" i="3" s="1"/>
  <c r="J403" i="3"/>
  <c r="J545" i="3" s="1"/>
  <c r="G404" i="3"/>
  <c r="G546" i="3" s="1"/>
  <c r="H404" i="3"/>
  <c r="H546" i="3" s="1"/>
  <c r="I404" i="3"/>
  <c r="I546" i="3" s="1"/>
  <c r="J404" i="3"/>
  <c r="G405" i="3"/>
  <c r="H405" i="3"/>
  <c r="H547" i="3" s="1"/>
  <c r="I405" i="3"/>
  <c r="I547" i="3" s="1"/>
  <c r="J405" i="3"/>
  <c r="J547" i="3" s="1"/>
  <c r="G406" i="3"/>
  <c r="G548" i="3" s="1"/>
  <c r="H406" i="3"/>
  <c r="H548" i="3" s="1"/>
  <c r="I406" i="3"/>
  <c r="I548" i="3" s="1"/>
  <c r="J406" i="3"/>
  <c r="G407" i="3"/>
  <c r="H407" i="3"/>
  <c r="H549" i="3" s="1"/>
  <c r="I407" i="3"/>
  <c r="I549" i="3" s="1"/>
  <c r="J407" i="3"/>
  <c r="J549" i="3" s="1"/>
  <c r="G408" i="3"/>
  <c r="G550" i="3" s="1"/>
  <c r="H408" i="3"/>
  <c r="H550" i="3" s="1"/>
  <c r="I408" i="3"/>
  <c r="I550" i="3" s="1"/>
  <c r="J408" i="3"/>
  <c r="G409" i="3"/>
  <c r="H409" i="3"/>
  <c r="H551" i="3" s="1"/>
  <c r="I409" i="3"/>
  <c r="I551" i="3" s="1"/>
  <c r="J409" i="3"/>
  <c r="J551" i="3" s="1"/>
  <c r="G410" i="3"/>
  <c r="G552" i="3" s="1"/>
  <c r="H410" i="3"/>
  <c r="H552" i="3" s="1"/>
  <c r="I410" i="3"/>
  <c r="I552" i="3" s="1"/>
  <c r="J410" i="3"/>
  <c r="G411" i="3"/>
  <c r="H411" i="3"/>
  <c r="H553" i="3" s="1"/>
  <c r="I411" i="3"/>
  <c r="I553" i="3" s="1"/>
  <c r="J411" i="3"/>
  <c r="J553" i="3" s="1"/>
  <c r="G412" i="3"/>
  <c r="G554" i="3" s="1"/>
  <c r="H412" i="3"/>
  <c r="H554" i="3" s="1"/>
  <c r="I412" i="3"/>
  <c r="I554" i="3" s="1"/>
  <c r="J412" i="3"/>
  <c r="G413" i="3"/>
  <c r="H413" i="3"/>
  <c r="H555" i="3" s="1"/>
  <c r="I413" i="3"/>
  <c r="I555" i="3" s="1"/>
  <c r="J413" i="3"/>
  <c r="J555" i="3" s="1"/>
  <c r="G414" i="3"/>
  <c r="G556" i="3" s="1"/>
  <c r="H414" i="3"/>
  <c r="H556" i="3" s="1"/>
  <c r="I414" i="3"/>
  <c r="I556" i="3" s="1"/>
  <c r="J414" i="3"/>
  <c r="H381" i="3"/>
  <c r="H523" i="3" s="1"/>
  <c r="I381" i="3"/>
  <c r="I523" i="3" s="1"/>
  <c r="J381" i="3"/>
  <c r="J523" i="3" s="1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P19" i="5" l="1"/>
  <c r="P17" i="5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F658" i="3"/>
  <c r="F651" i="3"/>
  <c r="F652" i="3"/>
  <c r="F653" i="3"/>
  <c r="F654" i="3"/>
  <c r="F655" i="3"/>
  <c r="F656" i="3"/>
  <c r="F648" i="3"/>
  <c r="F649" i="3"/>
  <c r="F650" i="3"/>
  <c r="F643" i="3"/>
  <c r="F644" i="3"/>
  <c r="F645" i="3"/>
  <c r="F646" i="3"/>
  <c r="F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E488" i="3"/>
  <c r="E630" i="3" s="1"/>
  <c r="E489" i="3"/>
  <c r="E631" i="3" s="1"/>
  <c r="E490" i="3"/>
  <c r="E632" i="3" s="1"/>
  <c r="E491" i="3"/>
  <c r="E633" i="3" s="1"/>
  <c r="E492" i="3"/>
  <c r="E634" i="3" s="1"/>
  <c r="E493" i="3"/>
  <c r="E635" i="3" s="1"/>
  <c r="E494" i="3"/>
  <c r="E636" i="3" s="1"/>
  <c r="E495" i="3"/>
  <c r="E637" i="3" s="1"/>
  <c r="E496" i="3"/>
  <c r="E638" i="3" s="1"/>
  <c r="E497" i="3"/>
  <c r="E639" i="3" s="1"/>
  <c r="E498" i="3"/>
  <c r="E640" i="3" s="1"/>
  <c r="E499" i="3"/>
  <c r="E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53" i="3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G117" i="3" l="1"/>
  <c r="G445" i="3"/>
  <c r="G587" i="3" s="1"/>
  <c r="G105" i="3"/>
  <c r="G433" i="3"/>
  <c r="G575" i="3" s="1"/>
  <c r="G93" i="3"/>
  <c r="G421" i="3"/>
  <c r="G563" i="3" s="1"/>
  <c r="H115" i="3"/>
  <c r="H443" i="3"/>
  <c r="H585" i="3" s="1"/>
  <c r="H103" i="3"/>
  <c r="H431" i="3"/>
  <c r="H573" i="3" s="1"/>
  <c r="H95" i="3"/>
  <c r="H423" i="3"/>
  <c r="H565" i="3" s="1"/>
  <c r="I117" i="3"/>
  <c r="I445" i="3"/>
  <c r="I587" i="3" s="1"/>
  <c r="I101" i="3"/>
  <c r="I429" i="3"/>
  <c r="I571" i="3" s="1"/>
  <c r="I89" i="3"/>
  <c r="I417" i="3"/>
  <c r="I559" i="3" s="1"/>
  <c r="J111" i="3"/>
  <c r="J439" i="3"/>
  <c r="J581" i="3" s="1"/>
  <c r="J95" i="3"/>
  <c r="J423" i="3"/>
  <c r="J565" i="3" s="1"/>
  <c r="G120" i="3"/>
  <c r="G448" i="3"/>
  <c r="G590" i="3" s="1"/>
  <c r="G112" i="3"/>
  <c r="G440" i="3"/>
  <c r="G582" i="3" s="1"/>
  <c r="G104" i="3"/>
  <c r="G432" i="3"/>
  <c r="G574" i="3" s="1"/>
  <c r="G96" i="3"/>
  <c r="G424" i="3"/>
  <c r="G566" i="3" s="1"/>
  <c r="G88" i="3"/>
  <c r="G416" i="3"/>
  <c r="G558" i="3" s="1"/>
  <c r="H114" i="3"/>
  <c r="H442" i="3"/>
  <c r="H584" i="3" s="1"/>
  <c r="H106" i="3"/>
  <c r="H434" i="3"/>
  <c r="H576" i="3" s="1"/>
  <c r="H102" i="3"/>
  <c r="H430" i="3"/>
  <c r="H572" i="3" s="1"/>
  <c r="H94" i="3"/>
  <c r="H422" i="3"/>
  <c r="H564" i="3" s="1"/>
  <c r="I116" i="3"/>
  <c r="I444" i="3"/>
  <c r="I586" i="3" s="1"/>
  <c r="I104" i="3"/>
  <c r="I432" i="3"/>
  <c r="I574" i="3" s="1"/>
  <c r="I92" i="3"/>
  <c r="I420" i="3"/>
  <c r="I562" i="3" s="1"/>
  <c r="J114" i="3"/>
  <c r="J442" i="3"/>
  <c r="J584" i="3" s="1"/>
  <c r="J106" i="3"/>
  <c r="J434" i="3"/>
  <c r="J576" i="3" s="1"/>
  <c r="J98" i="3"/>
  <c r="J426" i="3"/>
  <c r="J568" i="3" s="1"/>
  <c r="J90" i="3"/>
  <c r="J418" i="3"/>
  <c r="J560" i="3" s="1"/>
  <c r="G87" i="3"/>
  <c r="G415" i="3"/>
  <c r="G557" i="3" s="1"/>
  <c r="G113" i="3"/>
  <c r="G441" i="3"/>
  <c r="G583" i="3" s="1"/>
  <c r="G101" i="3"/>
  <c r="G429" i="3"/>
  <c r="G571" i="3" s="1"/>
  <c r="G89" i="3"/>
  <c r="G417" i="3"/>
  <c r="G559" i="3" s="1"/>
  <c r="H111" i="3"/>
  <c r="H439" i="3"/>
  <c r="H581" i="3" s="1"/>
  <c r="H99" i="3"/>
  <c r="H427" i="3"/>
  <c r="H569" i="3" s="1"/>
  <c r="I87" i="3"/>
  <c r="I415" i="3"/>
  <c r="I557" i="3" s="1"/>
  <c r="I109" i="3"/>
  <c r="I437" i="3"/>
  <c r="I579" i="3" s="1"/>
  <c r="I97" i="3"/>
  <c r="I425" i="3"/>
  <c r="I567" i="3" s="1"/>
  <c r="J119" i="3"/>
  <c r="J447" i="3"/>
  <c r="J589" i="3" s="1"/>
  <c r="J107" i="3"/>
  <c r="J435" i="3"/>
  <c r="J577" i="3" s="1"/>
  <c r="J99" i="3"/>
  <c r="J427" i="3"/>
  <c r="J569" i="3" s="1"/>
  <c r="G116" i="3"/>
  <c r="G444" i="3"/>
  <c r="G586" i="3" s="1"/>
  <c r="G108" i="3"/>
  <c r="G436" i="3"/>
  <c r="G578" i="3" s="1"/>
  <c r="G100" i="3"/>
  <c r="G428" i="3"/>
  <c r="G570" i="3" s="1"/>
  <c r="G92" i="3"/>
  <c r="G420" i="3"/>
  <c r="G562" i="3" s="1"/>
  <c r="H118" i="3"/>
  <c r="H446" i="3"/>
  <c r="H588" i="3" s="1"/>
  <c r="H110" i="3"/>
  <c r="H438" i="3"/>
  <c r="H580" i="3" s="1"/>
  <c r="H98" i="3"/>
  <c r="H426" i="3"/>
  <c r="H568" i="3" s="1"/>
  <c r="H90" i="3"/>
  <c r="H418" i="3"/>
  <c r="H560" i="3" s="1"/>
  <c r="I120" i="3"/>
  <c r="I448" i="3"/>
  <c r="I590" i="3" s="1"/>
  <c r="I112" i="3"/>
  <c r="I440" i="3"/>
  <c r="I582" i="3" s="1"/>
  <c r="I108" i="3"/>
  <c r="I436" i="3"/>
  <c r="I578" i="3" s="1"/>
  <c r="I100" i="3"/>
  <c r="I428" i="3"/>
  <c r="I570" i="3" s="1"/>
  <c r="I96" i="3"/>
  <c r="I424" i="3"/>
  <c r="I566" i="3" s="1"/>
  <c r="I88" i="3"/>
  <c r="I416" i="3"/>
  <c r="I558" i="3" s="1"/>
  <c r="J118" i="3"/>
  <c r="J446" i="3"/>
  <c r="J588" i="3" s="1"/>
  <c r="J110" i="3"/>
  <c r="J438" i="3"/>
  <c r="J580" i="3" s="1"/>
  <c r="J102" i="3"/>
  <c r="J430" i="3"/>
  <c r="J572" i="3" s="1"/>
  <c r="J94" i="3"/>
  <c r="J422" i="3"/>
  <c r="J564" i="3" s="1"/>
  <c r="G119" i="3"/>
  <c r="G447" i="3"/>
  <c r="G589" i="3" s="1"/>
  <c r="G115" i="3"/>
  <c r="G443" i="3"/>
  <c r="G585" i="3" s="1"/>
  <c r="G111" i="3"/>
  <c r="G439" i="3"/>
  <c r="G581" i="3" s="1"/>
  <c r="G107" i="3"/>
  <c r="G435" i="3"/>
  <c r="G577" i="3" s="1"/>
  <c r="G103" i="3"/>
  <c r="G431" i="3"/>
  <c r="G573" i="3" s="1"/>
  <c r="G99" i="3"/>
  <c r="G427" i="3"/>
  <c r="G569" i="3" s="1"/>
  <c r="G95" i="3"/>
  <c r="G423" i="3"/>
  <c r="G565" i="3" s="1"/>
  <c r="G91" i="3"/>
  <c r="G419" i="3"/>
  <c r="G561" i="3" s="1"/>
  <c r="H87" i="3"/>
  <c r="H415" i="3"/>
  <c r="H557" i="3" s="1"/>
  <c r="H117" i="3"/>
  <c r="H445" i="3"/>
  <c r="H587" i="3" s="1"/>
  <c r="H113" i="3"/>
  <c r="H441" i="3"/>
  <c r="H583" i="3" s="1"/>
  <c r="H109" i="3"/>
  <c r="H437" i="3"/>
  <c r="H579" i="3" s="1"/>
  <c r="H105" i="3"/>
  <c r="H433" i="3"/>
  <c r="H575" i="3" s="1"/>
  <c r="H101" i="3"/>
  <c r="H429" i="3"/>
  <c r="H571" i="3" s="1"/>
  <c r="H97" i="3"/>
  <c r="H425" i="3"/>
  <c r="H567" i="3" s="1"/>
  <c r="H93" i="3"/>
  <c r="H421" i="3"/>
  <c r="H563" i="3" s="1"/>
  <c r="H89" i="3"/>
  <c r="H417" i="3"/>
  <c r="H559" i="3" s="1"/>
  <c r="I119" i="3"/>
  <c r="I447" i="3"/>
  <c r="I589" i="3" s="1"/>
  <c r="I115" i="3"/>
  <c r="I443" i="3"/>
  <c r="I585" i="3" s="1"/>
  <c r="I111" i="3"/>
  <c r="I439" i="3"/>
  <c r="I581" i="3" s="1"/>
  <c r="I107" i="3"/>
  <c r="I435" i="3"/>
  <c r="I577" i="3" s="1"/>
  <c r="I103" i="3"/>
  <c r="I431" i="3"/>
  <c r="I573" i="3" s="1"/>
  <c r="I99" i="3"/>
  <c r="I427" i="3"/>
  <c r="I569" i="3" s="1"/>
  <c r="I95" i="3"/>
  <c r="I423" i="3"/>
  <c r="I565" i="3" s="1"/>
  <c r="I91" i="3"/>
  <c r="I419" i="3"/>
  <c r="I561" i="3" s="1"/>
  <c r="J87" i="3"/>
  <c r="J415" i="3"/>
  <c r="J557" i="3" s="1"/>
  <c r="J117" i="3"/>
  <c r="J445" i="3"/>
  <c r="J587" i="3" s="1"/>
  <c r="J113" i="3"/>
  <c r="J441" i="3"/>
  <c r="J583" i="3" s="1"/>
  <c r="J109" i="3"/>
  <c r="J437" i="3"/>
  <c r="J579" i="3" s="1"/>
  <c r="J105" i="3"/>
  <c r="J433" i="3"/>
  <c r="J575" i="3" s="1"/>
  <c r="J101" i="3"/>
  <c r="J429" i="3"/>
  <c r="J571" i="3" s="1"/>
  <c r="J97" i="3"/>
  <c r="J425" i="3"/>
  <c r="J567" i="3" s="1"/>
  <c r="J93" i="3"/>
  <c r="J421" i="3"/>
  <c r="J563" i="3" s="1"/>
  <c r="J89" i="3"/>
  <c r="J417" i="3"/>
  <c r="J559" i="3" s="1"/>
  <c r="G109" i="3"/>
  <c r="G437" i="3"/>
  <c r="G579" i="3" s="1"/>
  <c r="G97" i="3"/>
  <c r="G425" i="3"/>
  <c r="G567" i="3" s="1"/>
  <c r="H119" i="3"/>
  <c r="H447" i="3"/>
  <c r="H589" i="3" s="1"/>
  <c r="H107" i="3"/>
  <c r="H435" i="3"/>
  <c r="H577" i="3" s="1"/>
  <c r="H91" i="3"/>
  <c r="H419" i="3"/>
  <c r="H561" i="3" s="1"/>
  <c r="I113" i="3"/>
  <c r="I441" i="3"/>
  <c r="I583" i="3" s="1"/>
  <c r="I105" i="3"/>
  <c r="I433" i="3"/>
  <c r="I575" i="3" s="1"/>
  <c r="I93" i="3"/>
  <c r="I421" i="3"/>
  <c r="I563" i="3" s="1"/>
  <c r="J115" i="3"/>
  <c r="J443" i="3"/>
  <c r="J585" i="3" s="1"/>
  <c r="J103" i="3"/>
  <c r="J431" i="3"/>
  <c r="J573" i="3" s="1"/>
  <c r="J91" i="3"/>
  <c r="J419" i="3"/>
  <c r="J561" i="3" s="1"/>
  <c r="G118" i="3"/>
  <c r="G446" i="3"/>
  <c r="G588" i="3" s="1"/>
  <c r="G114" i="3"/>
  <c r="G442" i="3"/>
  <c r="G584" i="3" s="1"/>
  <c r="G110" i="3"/>
  <c r="G438" i="3"/>
  <c r="G580" i="3" s="1"/>
  <c r="G106" i="3"/>
  <c r="G434" i="3"/>
  <c r="G576" i="3" s="1"/>
  <c r="G102" i="3"/>
  <c r="G430" i="3"/>
  <c r="G572" i="3" s="1"/>
  <c r="G98" i="3"/>
  <c r="G426" i="3"/>
  <c r="G568" i="3" s="1"/>
  <c r="G94" i="3"/>
  <c r="G422" i="3"/>
  <c r="G564" i="3" s="1"/>
  <c r="G90" i="3"/>
  <c r="G418" i="3"/>
  <c r="G560" i="3" s="1"/>
  <c r="H120" i="3"/>
  <c r="H448" i="3"/>
  <c r="H590" i="3" s="1"/>
  <c r="H116" i="3"/>
  <c r="H444" i="3"/>
  <c r="H586" i="3" s="1"/>
  <c r="H112" i="3"/>
  <c r="H440" i="3"/>
  <c r="H582" i="3" s="1"/>
  <c r="H108" i="3"/>
  <c r="H436" i="3"/>
  <c r="H578" i="3" s="1"/>
  <c r="H104" i="3"/>
  <c r="H432" i="3"/>
  <c r="H574" i="3" s="1"/>
  <c r="H100" i="3"/>
  <c r="H428" i="3"/>
  <c r="H570" i="3" s="1"/>
  <c r="H96" i="3"/>
  <c r="H424" i="3"/>
  <c r="H566" i="3" s="1"/>
  <c r="H92" i="3"/>
  <c r="H420" i="3"/>
  <c r="H562" i="3" s="1"/>
  <c r="H88" i="3"/>
  <c r="H416" i="3"/>
  <c r="H558" i="3" s="1"/>
  <c r="I118" i="3"/>
  <c r="I446" i="3"/>
  <c r="I588" i="3" s="1"/>
  <c r="I114" i="3"/>
  <c r="I442" i="3"/>
  <c r="I584" i="3" s="1"/>
  <c r="I110" i="3"/>
  <c r="I438" i="3"/>
  <c r="I580" i="3" s="1"/>
  <c r="I106" i="3"/>
  <c r="I434" i="3"/>
  <c r="I576" i="3" s="1"/>
  <c r="I102" i="3"/>
  <c r="I430" i="3"/>
  <c r="I572" i="3" s="1"/>
  <c r="I98" i="3"/>
  <c r="I426" i="3"/>
  <c r="I568" i="3" s="1"/>
  <c r="I94" i="3"/>
  <c r="I422" i="3"/>
  <c r="I564" i="3" s="1"/>
  <c r="I90" i="3"/>
  <c r="I418" i="3"/>
  <c r="I560" i="3" s="1"/>
  <c r="J120" i="3"/>
  <c r="J448" i="3"/>
  <c r="J590" i="3" s="1"/>
  <c r="J116" i="3"/>
  <c r="J444" i="3"/>
  <c r="J586" i="3" s="1"/>
  <c r="J112" i="3"/>
  <c r="J440" i="3"/>
  <c r="J582" i="3" s="1"/>
  <c r="J108" i="3"/>
  <c r="J436" i="3"/>
  <c r="J578" i="3" s="1"/>
  <c r="J104" i="3"/>
  <c r="J432" i="3"/>
  <c r="J574" i="3" s="1"/>
  <c r="J100" i="3"/>
  <c r="J428" i="3"/>
  <c r="J570" i="3" s="1"/>
  <c r="J96" i="3"/>
  <c r="J424" i="3"/>
  <c r="J566" i="3" s="1"/>
  <c r="J92" i="3"/>
  <c r="J420" i="3"/>
  <c r="J562" i="3" s="1"/>
  <c r="J88" i="3"/>
  <c r="J416" i="3"/>
  <c r="J558" i="3" s="1"/>
  <c r="D641" i="3"/>
  <c r="D637" i="3"/>
  <c r="D633" i="3"/>
  <c r="D629" i="3"/>
  <c r="D636" i="3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J130" i="3" l="1"/>
  <c r="J492" i="3" s="1"/>
  <c r="J634" i="3" s="1"/>
  <c r="J458" i="3"/>
  <c r="J600" i="3" s="1"/>
  <c r="J146" i="3"/>
  <c r="J508" i="3" s="1"/>
  <c r="J650" i="3" s="1"/>
  <c r="J474" i="3"/>
  <c r="J616" i="3" s="1"/>
  <c r="I128" i="3"/>
  <c r="I490" i="3" s="1"/>
  <c r="I632" i="3" s="1"/>
  <c r="I456" i="3"/>
  <c r="I598" i="3" s="1"/>
  <c r="I136" i="3"/>
  <c r="I498" i="3" s="1"/>
  <c r="I640" i="3" s="1"/>
  <c r="I464" i="3"/>
  <c r="I606" i="3" s="1"/>
  <c r="I152" i="3"/>
  <c r="I514" i="3" s="1"/>
  <c r="I656" i="3" s="1"/>
  <c r="I480" i="3"/>
  <c r="I622" i="3" s="1"/>
  <c r="H126" i="3"/>
  <c r="H488" i="3" s="1"/>
  <c r="H630" i="3" s="1"/>
  <c r="H454" i="3"/>
  <c r="H596" i="3" s="1"/>
  <c r="H142" i="3"/>
  <c r="H504" i="3" s="1"/>
  <c r="H646" i="3" s="1"/>
  <c r="H470" i="3"/>
  <c r="H612" i="3" s="1"/>
  <c r="H150" i="3"/>
  <c r="H512" i="3" s="1"/>
  <c r="H654" i="3" s="1"/>
  <c r="H478" i="3"/>
  <c r="H620" i="3" s="1"/>
  <c r="G124" i="3"/>
  <c r="G486" i="3" s="1"/>
  <c r="G628" i="3" s="1"/>
  <c r="G452" i="3"/>
  <c r="G594" i="3" s="1"/>
  <c r="G148" i="3"/>
  <c r="G510" i="3" s="1"/>
  <c r="G652" i="3" s="1"/>
  <c r="G476" i="3"/>
  <c r="G618" i="3" s="1"/>
  <c r="J125" i="3"/>
  <c r="J487" i="3" s="1"/>
  <c r="J629" i="3" s="1"/>
  <c r="J453" i="3"/>
  <c r="J595" i="3" s="1"/>
  <c r="J149" i="3"/>
  <c r="J511" i="3" s="1"/>
  <c r="J653" i="3" s="1"/>
  <c r="J477" i="3"/>
  <c r="J619" i="3" s="1"/>
  <c r="H125" i="3"/>
  <c r="H487" i="3" s="1"/>
  <c r="H629" i="3" s="1"/>
  <c r="H453" i="3"/>
  <c r="H595" i="3" s="1"/>
  <c r="H153" i="3"/>
  <c r="H515" i="3" s="1"/>
  <c r="H657" i="3" s="1"/>
  <c r="H481" i="3"/>
  <c r="H623" i="3" s="1"/>
  <c r="G143" i="3"/>
  <c r="G505" i="3" s="1"/>
  <c r="G647" i="3" s="1"/>
  <c r="G471" i="3"/>
  <c r="G613" i="3" s="1"/>
  <c r="J127" i="3"/>
  <c r="J489" i="3" s="1"/>
  <c r="J631" i="3" s="1"/>
  <c r="J455" i="3"/>
  <c r="J597" i="3" s="1"/>
  <c r="J135" i="3"/>
  <c r="J497" i="3" s="1"/>
  <c r="J639" i="3" s="1"/>
  <c r="J463" i="3"/>
  <c r="J605" i="3" s="1"/>
  <c r="J143" i="3"/>
  <c r="J505" i="3" s="1"/>
  <c r="J647" i="3" s="1"/>
  <c r="J471" i="3"/>
  <c r="J613" i="3" s="1"/>
  <c r="I125" i="3"/>
  <c r="I487" i="3" s="1"/>
  <c r="I629" i="3" s="1"/>
  <c r="I453" i="3"/>
  <c r="I595" i="3" s="1"/>
  <c r="I133" i="3"/>
  <c r="I495" i="3" s="1"/>
  <c r="I637" i="3" s="1"/>
  <c r="I461" i="3"/>
  <c r="I603" i="3" s="1"/>
  <c r="I141" i="3"/>
  <c r="I503" i="3" s="1"/>
  <c r="I645" i="3" s="1"/>
  <c r="I469" i="3"/>
  <c r="I611" i="3" s="1"/>
  <c r="I149" i="3"/>
  <c r="I511" i="3" s="1"/>
  <c r="I653" i="3" s="1"/>
  <c r="I477" i="3"/>
  <c r="I619" i="3" s="1"/>
  <c r="H123" i="3"/>
  <c r="H485" i="3" s="1"/>
  <c r="H627" i="3" s="1"/>
  <c r="H451" i="3"/>
  <c r="H593" i="3" s="1"/>
  <c r="H139" i="3"/>
  <c r="H501" i="3" s="1"/>
  <c r="H643" i="3" s="1"/>
  <c r="H467" i="3"/>
  <c r="H609" i="3" s="1"/>
  <c r="H147" i="3"/>
  <c r="H509" i="3" s="1"/>
  <c r="H651" i="3" s="1"/>
  <c r="H475" i="3"/>
  <c r="H617" i="3" s="1"/>
  <c r="H121" i="3"/>
  <c r="H483" i="3" s="1"/>
  <c r="H625" i="3" s="1"/>
  <c r="H449" i="3"/>
  <c r="H591" i="3" s="1"/>
  <c r="G129" i="3"/>
  <c r="G491" i="3" s="1"/>
  <c r="G633" i="3" s="1"/>
  <c r="G457" i="3"/>
  <c r="G599" i="3" s="1"/>
  <c r="G137" i="3"/>
  <c r="G499" i="3" s="1"/>
  <c r="G641" i="3" s="1"/>
  <c r="G465" i="3"/>
  <c r="G607" i="3" s="1"/>
  <c r="G145" i="3"/>
  <c r="G507" i="3" s="1"/>
  <c r="G649" i="3" s="1"/>
  <c r="G473" i="3"/>
  <c r="G615" i="3" s="1"/>
  <c r="G153" i="3"/>
  <c r="G515" i="3" s="1"/>
  <c r="G657" i="3" s="1"/>
  <c r="G481" i="3"/>
  <c r="G623" i="3" s="1"/>
  <c r="J136" i="3"/>
  <c r="J498" i="3" s="1"/>
  <c r="J640" i="3" s="1"/>
  <c r="J464" i="3"/>
  <c r="J606" i="3" s="1"/>
  <c r="J152" i="3"/>
  <c r="J514" i="3" s="1"/>
  <c r="J656" i="3" s="1"/>
  <c r="J480" i="3"/>
  <c r="J622" i="3" s="1"/>
  <c r="I142" i="3"/>
  <c r="I504" i="3" s="1"/>
  <c r="I646" i="3" s="1"/>
  <c r="I470" i="3"/>
  <c r="I612" i="3" s="1"/>
  <c r="I154" i="3"/>
  <c r="I516" i="3" s="1"/>
  <c r="I658" i="3" s="1"/>
  <c r="I482" i="3"/>
  <c r="I624" i="3" s="1"/>
  <c r="H132" i="3"/>
  <c r="H494" i="3" s="1"/>
  <c r="H636" i="3" s="1"/>
  <c r="H460" i="3"/>
  <c r="H602" i="3" s="1"/>
  <c r="H152" i="3"/>
  <c r="H514" i="3" s="1"/>
  <c r="H656" i="3" s="1"/>
  <c r="H480" i="3"/>
  <c r="H622" i="3" s="1"/>
  <c r="G134" i="3"/>
  <c r="G496" i="3" s="1"/>
  <c r="G638" i="3" s="1"/>
  <c r="G462" i="3"/>
  <c r="G604" i="3" s="1"/>
  <c r="G150" i="3"/>
  <c r="G512" i="3" s="1"/>
  <c r="G654" i="3" s="1"/>
  <c r="G478" i="3"/>
  <c r="G620" i="3" s="1"/>
  <c r="J141" i="3"/>
  <c r="J503" i="3" s="1"/>
  <c r="J645" i="3" s="1"/>
  <c r="J469" i="3"/>
  <c r="J611" i="3" s="1"/>
  <c r="I131" i="3"/>
  <c r="I493" i="3" s="1"/>
  <c r="I635" i="3" s="1"/>
  <c r="I459" i="3"/>
  <c r="I601" i="3" s="1"/>
  <c r="I121" i="3"/>
  <c r="I483" i="3" s="1"/>
  <c r="I625" i="3" s="1"/>
  <c r="I449" i="3"/>
  <c r="I591" i="3" s="1"/>
  <c r="H145" i="3"/>
  <c r="H507" i="3" s="1"/>
  <c r="H649" i="3" s="1"/>
  <c r="H473" i="3"/>
  <c r="H615" i="3" s="1"/>
  <c r="G135" i="3"/>
  <c r="G497" i="3" s="1"/>
  <c r="G639" i="3" s="1"/>
  <c r="G463" i="3"/>
  <c r="G605" i="3" s="1"/>
  <c r="G121" i="3"/>
  <c r="G483" i="3" s="1"/>
  <c r="G625" i="3" s="1"/>
  <c r="G449" i="3"/>
  <c r="G591" i="3" s="1"/>
  <c r="J132" i="3"/>
  <c r="J494" i="3" s="1"/>
  <c r="J636" i="3" s="1"/>
  <c r="J460" i="3"/>
  <c r="J602" i="3" s="1"/>
  <c r="J148" i="3"/>
  <c r="J510" i="3" s="1"/>
  <c r="J652" i="3" s="1"/>
  <c r="J476" i="3"/>
  <c r="J618" i="3" s="1"/>
  <c r="I138" i="3"/>
  <c r="I500" i="3" s="1"/>
  <c r="I642" i="3" s="1"/>
  <c r="I466" i="3"/>
  <c r="I608" i="3" s="1"/>
  <c r="H128" i="3"/>
  <c r="H490" i="3" s="1"/>
  <c r="H632" i="3" s="1"/>
  <c r="H456" i="3"/>
  <c r="H598" i="3" s="1"/>
  <c r="H140" i="3"/>
  <c r="H502" i="3" s="1"/>
  <c r="H644" i="3" s="1"/>
  <c r="H468" i="3"/>
  <c r="H610" i="3" s="1"/>
  <c r="G122" i="3"/>
  <c r="G484" i="3" s="1"/>
  <c r="G626" i="3" s="1"/>
  <c r="G450" i="3"/>
  <c r="G592" i="3" s="1"/>
  <c r="G138" i="3"/>
  <c r="G500" i="3" s="1"/>
  <c r="G642" i="3" s="1"/>
  <c r="G466" i="3"/>
  <c r="G608" i="3" s="1"/>
  <c r="G154" i="3"/>
  <c r="G516" i="3" s="1"/>
  <c r="G658" i="3" s="1"/>
  <c r="G482" i="3"/>
  <c r="G624" i="3" s="1"/>
  <c r="J145" i="3"/>
  <c r="J507" i="3" s="1"/>
  <c r="J649" i="3" s="1"/>
  <c r="J473" i="3"/>
  <c r="J615" i="3" s="1"/>
  <c r="I135" i="3"/>
  <c r="I497" i="3" s="1"/>
  <c r="I639" i="3" s="1"/>
  <c r="I463" i="3"/>
  <c r="I605" i="3" s="1"/>
  <c r="H129" i="3"/>
  <c r="H491" i="3" s="1"/>
  <c r="H633" i="3" s="1"/>
  <c r="H457" i="3"/>
  <c r="H599" i="3" s="1"/>
  <c r="H149" i="3"/>
  <c r="H511" i="3" s="1"/>
  <c r="H653" i="3" s="1"/>
  <c r="H477" i="3"/>
  <c r="H619" i="3" s="1"/>
  <c r="G139" i="3"/>
  <c r="G501" i="3" s="1"/>
  <c r="G643" i="3" s="1"/>
  <c r="G467" i="3"/>
  <c r="G609" i="3" s="1"/>
  <c r="J126" i="3"/>
  <c r="J488" i="3" s="1"/>
  <c r="J630" i="3" s="1"/>
  <c r="J454" i="3"/>
  <c r="J596" i="3" s="1"/>
  <c r="J134" i="3"/>
  <c r="J496" i="3" s="1"/>
  <c r="J638" i="3" s="1"/>
  <c r="J462" i="3"/>
  <c r="J604" i="3" s="1"/>
  <c r="J142" i="3"/>
  <c r="J504" i="3" s="1"/>
  <c r="J646" i="3" s="1"/>
  <c r="J470" i="3"/>
  <c r="J612" i="3" s="1"/>
  <c r="J150" i="3"/>
  <c r="J512" i="3" s="1"/>
  <c r="J654" i="3" s="1"/>
  <c r="J478" i="3"/>
  <c r="J620" i="3" s="1"/>
  <c r="I124" i="3"/>
  <c r="I486" i="3" s="1"/>
  <c r="I628" i="3" s="1"/>
  <c r="I452" i="3"/>
  <c r="I594" i="3" s="1"/>
  <c r="I132" i="3"/>
  <c r="I494" i="3" s="1"/>
  <c r="I636" i="3" s="1"/>
  <c r="I460" i="3"/>
  <c r="I602" i="3" s="1"/>
  <c r="I140" i="3"/>
  <c r="I502" i="3" s="1"/>
  <c r="I644" i="3" s="1"/>
  <c r="I468" i="3"/>
  <c r="I610" i="3" s="1"/>
  <c r="I148" i="3"/>
  <c r="I510" i="3" s="1"/>
  <c r="I652" i="3" s="1"/>
  <c r="I476" i="3"/>
  <c r="I618" i="3" s="1"/>
  <c r="H122" i="3"/>
  <c r="H484" i="3" s="1"/>
  <c r="H626" i="3" s="1"/>
  <c r="H450" i="3"/>
  <c r="H592" i="3" s="1"/>
  <c r="H130" i="3"/>
  <c r="H492" i="3" s="1"/>
  <c r="H634" i="3" s="1"/>
  <c r="H458" i="3"/>
  <c r="H600" i="3" s="1"/>
  <c r="H138" i="3"/>
  <c r="H500" i="3" s="1"/>
  <c r="H642" i="3" s="1"/>
  <c r="H466" i="3"/>
  <c r="H608" i="3" s="1"/>
  <c r="H146" i="3"/>
  <c r="H508" i="3" s="1"/>
  <c r="H650" i="3" s="1"/>
  <c r="H474" i="3"/>
  <c r="H616" i="3" s="1"/>
  <c r="H154" i="3"/>
  <c r="H516" i="3" s="1"/>
  <c r="H658" i="3" s="1"/>
  <c r="H482" i="3"/>
  <c r="H624" i="3" s="1"/>
  <c r="G128" i="3"/>
  <c r="G490" i="3" s="1"/>
  <c r="G632" i="3" s="1"/>
  <c r="G456" i="3"/>
  <c r="G598" i="3" s="1"/>
  <c r="G136" i="3"/>
  <c r="G498" i="3" s="1"/>
  <c r="G640" i="3" s="1"/>
  <c r="G464" i="3"/>
  <c r="G606" i="3" s="1"/>
  <c r="G144" i="3"/>
  <c r="G506" i="3" s="1"/>
  <c r="G648" i="3" s="1"/>
  <c r="G472" i="3"/>
  <c r="G614" i="3" s="1"/>
  <c r="G152" i="3"/>
  <c r="G514" i="3" s="1"/>
  <c r="G656" i="3" s="1"/>
  <c r="G480" i="3"/>
  <c r="G622" i="3" s="1"/>
  <c r="J137" i="3"/>
  <c r="J499" i="3" s="1"/>
  <c r="J641" i="3" s="1"/>
  <c r="J465" i="3"/>
  <c r="J607" i="3" s="1"/>
  <c r="I127" i="3"/>
  <c r="I489" i="3" s="1"/>
  <c r="I631" i="3" s="1"/>
  <c r="I455" i="3"/>
  <c r="I597" i="3" s="1"/>
  <c r="I147" i="3"/>
  <c r="I509" i="3" s="1"/>
  <c r="I651" i="3" s="1"/>
  <c r="I475" i="3"/>
  <c r="I617" i="3" s="1"/>
  <c r="H141" i="3"/>
  <c r="H503" i="3" s="1"/>
  <c r="H645" i="3" s="1"/>
  <c r="H469" i="3"/>
  <c r="H611" i="3" s="1"/>
  <c r="G131" i="3"/>
  <c r="G493" i="3" s="1"/>
  <c r="G635" i="3" s="1"/>
  <c r="G459" i="3"/>
  <c r="G601" i="3" s="1"/>
  <c r="J123" i="3"/>
  <c r="J485" i="3" s="1"/>
  <c r="J627" i="3" s="1"/>
  <c r="J451" i="3"/>
  <c r="J593" i="3" s="1"/>
  <c r="J131" i="3"/>
  <c r="J493" i="3" s="1"/>
  <c r="J635" i="3" s="1"/>
  <c r="J459" i="3"/>
  <c r="J601" i="3" s="1"/>
  <c r="J139" i="3"/>
  <c r="J501" i="3" s="1"/>
  <c r="J643" i="3" s="1"/>
  <c r="J467" i="3"/>
  <c r="J609" i="3" s="1"/>
  <c r="J147" i="3"/>
  <c r="J509" i="3" s="1"/>
  <c r="J651" i="3" s="1"/>
  <c r="J475" i="3"/>
  <c r="J617" i="3" s="1"/>
  <c r="J121" i="3"/>
  <c r="J483" i="3" s="1"/>
  <c r="J625" i="3" s="1"/>
  <c r="J449" i="3"/>
  <c r="J591" i="3" s="1"/>
  <c r="I129" i="3"/>
  <c r="I491" i="3" s="1"/>
  <c r="I633" i="3" s="1"/>
  <c r="I457" i="3"/>
  <c r="I599" i="3" s="1"/>
  <c r="I137" i="3"/>
  <c r="I499" i="3" s="1"/>
  <c r="I641" i="3" s="1"/>
  <c r="I465" i="3"/>
  <c r="I607" i="3" s="1"/>
  <c r="I145" i="3"/>
  <c r="I507" i="3" s="1"/>
  <c r="I649" i="3" s="1"/>
  <c r="I473" i="3"/>
  <c r="I615" i="3" s="1"/>
  <c r="I153" i="3"/>
  <c r="I515" i="3" s="1"/>
  <c r="I657" i="3" s="1"/>
  <c r="I481" i="3"/>
  <c r="I623" i="3" s="1"/>
  <c r="H127" i="3"/>
  <c r="H489" i="3" s="1"/>
  <c r="H631" i="3" s="1"/>
  <c r="H455" i="3"/>
  <c r="H597" i="3" s="1"/>
  <c r="H135" i="3"/>
  <c r="H497" i="3" s="1"/>
  <c r="H639" i="3" s="1"/>
  <c r="H463" i="3"/>
  <c r="H605" i="3" s="1"/>
  <c r="H143" i="3"/>
  <c r="H505" i="3" s="1"/>
  <c r="H647" i="3" s="1"/>
  <c r="H471" i="3"/>
  <c r="H613" i="3" s="1"/>
  <c r="H151" i="3"/>
  <c r="H513" i="3" s="1"/>
  <c r="H655" i="3" s="1"/>
  <c r="H479" i="3"/>
  <c r="H621" i="3" s="1"/>
  <c r="G125" i="3"/>
  <c r="G487" i="3" s="1"/>
  <c r="G629" i="3" s="1"/>
  <c r="G453" i="3"/>
  <c r="G595" i="3" s="1"/>
  <c r="G133" i="3"/>
  <c r="G495" i="3" s="1"/>
  <c r="G637" i="3" s="1"/>
  <c r="G461" i="3"/>
  <c r="G603" i="3" s="1"/>
  <c r="G141" i="3"/>
  <c r="G503" i="3" s="1"/>
  <c r="G645" i="3" s="1"/>
  <c r="G469" i="3"/>
  <c r="G611" i="3" s="1"/>
  <c r="G149" i="3"/>
  <c r="G511" i="3" s="1"/>
  <c r="G653" i="3" s="1"/>
  <c r="G477" i="3"/>
  <c r="G619" i="3" s="1"/>
  <c r="J128" i="3"/>
  <c r="J490" i="3" s="1"/>
  <c r="J632" i="3" s="1"/>
  <c r="J456" i="3"/>
  <c r="J598" i="3" s="1"/>
  <c r="J144" i="3"/>
  <c r="J506" i="3" s="1"/>
  <c r="J648" i="3" s="1"/>
  <c r="J472" i="3"/>
  <c r="J614" i="3" s="1"/>
  <c r="I122" i="3"/>
  <c r="I484" i="3" s="1"/>
  <c r="I626" i="3" s="1"/>
  <c r="I450" i="3"/>
  <c r="I592" i="3" s="1"/>
  <c r="I134" i="3"/>
  <c r="I496" i="3" s="1"/>
  <c r="I638" i="3" s="1"/>
  <c r="I462" i="3"/>
  <c r="I604" i="3" s="1"/>
  <c r="I146" i="3"/>
  <c r="I508" i="3" s="1"/>
  <c r="I650" i="3" s="1"/>
  <c r="I474" i="3"/>
  <c r="I616" i="3" s="1"/>
  <c r="H124" i="3"/>
  <c r="H486" i="3" s="1"/>
  <c r="H628" i="3" s="1"/>
  <c r="H452" i="3"/>
  <c r="H594" i="3" s="1"/>
  <c r="H144" i="3"/>
  <c r="H506" i="3" s="1"/>
  <c r="H648" i="3" s="1"/>
  <c r="H472" i="3"/>
  <c r="H614" i="3" s="1"/>
  <c r="G126" i="3"/>
  <c r="G488" i="3" s="1"/>
  <c r="G630" i="3" s="1"/>
  <c r="G454" i="3"/>
  <c r="G596" i="3" s="1"/>
  <c r="G142" i="3"/>
  <c r="G504" i="3" s="1"/>
  <c r="G646" i="3" s="1"/>
  <c r="G470" i="3"/>
  <c r="G612" i="3" s="1"/>
  <c r="J133" i="3"/>
  <c r="J495" i="3" s="1"/>
  <c r="J637" i="3" s="1"/>
  <c r="J461" i="3"/>
  <c r="J603" i="3" s="1"/>
  <c r="J153" i="3"/>
  <c r="J515" i="3" s="1"/>
  <c r="J657" i="3" s="1"/>
  <c r="J481" i="3"/>
  <c r="J623" i="3" s="1"/>
  <c r="I143" i="3"/>
  <c r="I505" i="3" s="1"/>
  <c r="I647" i="3" s="1"/>
  <c r="I471" i="3"/>
  <c r="I613" i="3" s="1"/>
  <c r="H133" i="3"/>
  <c r="H495" i="3" s="1"/>
  <c r="H637" i="3" s="1"/>
  <c r="H461" i="3"/>
  <c r="H603" i="3" s="1"/>
  <c r="G123" i="3"/>
  <c r="G485" i="3" s="1"/>
  <c r="G627" i="3" s="1"/>
  <c r="G451" i="3"/>
  <c r="G593" i="3" s="1"/>
  <c r="G147" i="3"/>
  <c r="G509" i="3" s="1"/>
  <c r="G651" i="3" s="1"/>
  <c r="G475" i="3"/>
  <c r="G617" i="3" s="1"/>
  <c r="J124" i="3"/>
  <c r="J486" i="3" s="1"/>
  <c r="J628" i="3" s="1"/>
  <c r="J452" i="3"/>
  <c r="J594" i="3" s="1"/>
  <c r="J140" i="3"/>
  <c r="J502" i="3" s="1"/>
  <c r="J644" i="3" s="1"/>
  <c r="J468" i="3"/>
  <c r="J610" i="3" s="1"/>
  <c r="I126" i="3"/>
  <c r="I488" i="3" s="1"/>
  <c r="I630" i="3" s="1"/>
  <c r="I454" i="3"/>
  <c r="I596" i="3" s="1"/>
  <c r="I150" i="3"/>
  <c r="I512" i="3" s="1"/>
  <c r="I654" i="3" s="1"/>
  <c r="I478" i="3"/>
  <c r="I620" i="3" s="1"/>
  <c r="H136" i="3"/>
  <c r="H498" i="3" s="1"/>
  <c r="H640" i="3" s="1"/>
  <c r="H464" i="3"/>
  <c r="H606" i="3" s="1"/>
  <c r="H148" i="3"/>
  <c r="H510" i="3" s="1"/>
  <c r="H652" i="3" s="1"/>
  <c r="H476" i="3"/>
  <c r="H618" i="3" s="1"/>
  <c r="G130" i="3"/>
  <c r="G492" i="3" s="1"/>
  <c r="G634" i="3" s="1"/>
  <c r="G458" i="3"/>
  <c r="G600" i="3" s="1"/>
  <c r="G146" i="3"/>
  <c r="G508" i="3" s="1"/>
  <c r="G650" i="3" s="1"/>
  <c r="G474" i="3"/>
  <c r="G616" i="3" s="1"/>
  <c r="J129" i="3"/>
  <c r="J491" i="3" s="1"/>
  <c r="J633" i="3" s="1"/>
  <c r="J457" i="3"/>
  <c r="J599" i="3" s="1"/>
  <c r="I123" i="3"/>
  <c r="I485" i="3" s="1"/>
  <c r="I627" i="3" s="1"/>
  <c r="I451" i="3"/>
  <c r="I593" i="3" s="1"/>
  <c r="I151" i="3"/>
  <c r="I513" i="3" s="1"/>
  <c r="I655" i="3" s="1"/>
  <c r="I479" i="3"/>
  <c r="I621" i="3" s="1"/>
  <c r="H137" i="3"/>
  <c r="H499" i="3" s="1"/>
  <c r="H641" i="3" s="1"/>
  <c r="H465" i="3"/>
  <c r="H607" i="3" s="1"/>
  <c r="G127" i="3"/>
  <c r="G489" i="3" s="1"/>
  <c r="G631" i="3" s="1"/>
  <c r="G455" i="3"/>
  <c r="G597" i="3" s="1"/>
  <c r="G151" i="3"/>
  <c r="G513" i="3" s="1"/>
  <c r="G655" i="3" s="1"/>
  <c r="G479" i="3"/>
  <c r="G621" i="3" s="1"/>
  <c r="J138" i="3"/>
  <c r="J500" i="3" s="1"/>
  <c r="J642" i="3" s="1"/>
  <c r="J466" i="3"/>
  <c r="J608" i="3" s="1"/>
  <c r="G132" i="3"/>
  <c r="G494" i="3" s="1"/>
  <c r="G636" i="3" s="1"/>
  <c r="G460" i="3"/>
  <c r="G602" i="3" s="1"/>
  <c r="J151" i="3"/>
  <c r="J513" i="3" s="1"/>
  <c r="J655" i="3" s="1"/>
  <c r="J479" i="3"/>
  <c r="J621" i="3" s="1"/>
  <c r="J122" i="3"/>
  <c r="J484" i="3" s="1"/>
  <c r="J626" i="3" s="1"/>
  <c r="J450" i="3"/>
  <c r="J592" i="3" s="1"/>
  <c r="J154" i="3"/>
  <c r="J516" i="3" s="1"/>
  <c r="J658" i="3" s="1"/>
  <c r="J482" i="3"/>
  <c r="J624" i="3" s="1"/>
  <c r="I144" i="3"/>
  <c r="I506" i="3" s="1"/>
  <c r="I648" i="3" s="1"/>
  <c r="I472" i="3"/>
  <c r="I614" i="3" s="1"/>
  <c r="H134" i="3"/>
  <c r="H496" i="3" s="1"/>
  <c r="H638" i="3" s="1"/>
  <c r="H462" i="3"/>
  <c r="H604" i="3" s="1"/>
  <c r="G140" i="3"/>
  <c r="G502" i="3" s="1"/>
  <c r="G644" i="3" s="1"/>
  <c r="G468" i="3"/>
  <c r="G610" i="3" s="1"/>
  <c r="I139" i="3"/>
  <c r="I501" i="3" s="1"/>
  <c r="I643" i="3" s="1"/>
  <c r="I467" i="3"/>
  <c r="I609" i="3" s="1"/>
  <c r="H131" i="3"/>
  <c r="H493" i="3" s="1"/>
  <c r="H635" i="3" s="1"/>
  <c r="H459" i="3"/>
  <c r="H601" i="3" s="1"/>
  <c r="I130" i="3"/>
  <c r="I492" i="3" s="1"/>
  <c r="I634" i="3" s="1"/>
  <c r="I458" i="3"/>
  <c r="I600" i="3" s="1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4" i="1" l="1"/>
  <c r="P26" i="1" l="1"/>
</calcChain>
</file>

<file path=xl/sharedStrings.xml><?xml version="1.0" encoding="utf-8"?>
<sst xmlns="http://schemas.openxmlformats.org/spreadsheetml/2006/main" count="786" uniqueCount="142">
  <si>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</si>
  <si>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</si>
  <si>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</si>
  <si>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</si>
  <si>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</si>
  <si>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</si>
  <si>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</si>
  <si>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</si>
  <si>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</si>
  <si>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</si>
  <si>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</si>
  <si>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</si>
  <si>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</si>
  <si>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</si>
  <si>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</si>
  <si>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</si>
  <si>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</si>
  <si>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</si>
  <si>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</si>
  <si>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</si>
  <si>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</si>
  <si>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</si>
  <si>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</si>
  <si>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</si>
  <si>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</si>
  <si>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</si>
  <si>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</si>
  <si>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</si>
  <si>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</si>
  <si>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</si>
  <si>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</si>
  <si>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</si>
  <si>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</si>
  <si>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</si>
  <si>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</si>
  <si>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</si>
  <si>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</si>
  <si>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</si>
  <si>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</si>
  <si>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</si>
  <si>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</si>
  <si>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</si>
  <si>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</si>
  <si>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</si>
  <si>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</si>
  <si>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</si>
  <si>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</si>
  <si>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</si>
  <si>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</si>
  <si>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</si>
  <si>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</si>
  <si>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</si>
  <si>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</si>
  <si>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</si>
  <si>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</si>
  <si>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</si>
  <si>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</si>
  <si>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</si>
  <si>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</si>
  <si>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</si>
  <si>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</si>
  <si>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</si>
  <si>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</si>
  <si>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</si>
  <si>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</si>
  <si>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</si>
  <si>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</si>
  <si>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</si>
  <si>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</si>
  <si>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</si>
  <si>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</si>
  <si>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</si>
  <si>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</si>
  <si>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</si>
  <si>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</si>
  <si>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</si>
  <si>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</si>
  <si>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</si>
  <si>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</si>
  <si>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</si>
  <si>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</si>
  <si>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</si>
  <si>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</si>
  <si>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</si>
  <si>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</si>
  <si>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</si>
  <si>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</si>
  <si>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</si>
  <si>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</si>
  <si>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</si>
  <si>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</si>
  <si>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</si>
  <si>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</si>
  <si>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</si>
  <si>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</si>
  <si>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</si>
  <si>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</si>
  <si>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</si>
  <si>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</si>
  <si>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</si>
  <si>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</si>
  <si>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</si>
  <si>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</si>
  <si>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</si>
  <si>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</si>
  <si>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</si>
  <si>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</si>
  <si>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</si>
  <si>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</si>
  <si>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</si>
  <si>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</si>
  <si>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</si>
  <si>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</si>
  <si>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</si>
  <si>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</si>
  <si>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</si>
  <si>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</si>
  <si>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</si>
  <si>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</si>
  <si>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</si>
  <si>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7h - 24h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</si>
  <si>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</si>
  <si>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</si>
  <si>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</si>
  <si>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</si>
  <si>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</si>
  <si>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REDES SOCIAIS</t>
  </si>
  <si>
    <t>INSTAGRAM @RECORDBRASILIA</t>
  </si>
  <si>
    <t>-</t>
  </si>
  <si>
    <t>Assinatura em divulgação do concurso</t>
  </si>
  <si>
    <t>ESQUENTA</t>
  </si>
  <si>
    <t>VÍDEO HOMENAGEM</t>
  </si>
  <si>
    <t>Assinatura em vídeo homenagem</t>
  </si>
  <si>
    <t>COMPRAS NAS LOJAS</t>
  </si>
  <si>
    <t>MÍDIA DE APOIO</t>
  </si>
  <si>
    <t>Logo em postagem divulgando o concurso</t>
  </si>
  <si>
    <t>Logo em stories de divulgação</t>
  </si>
  <si>
    <t>90"</t>
  </si>
  <si>
    <t>PRODUTO: DATAS QUE IMPORTAM</t>
  </si>
  <si>
    <t>PERÍODO: FREQUENTE</t>
  </si>
  <si>
    <t xml:space="preserve">PRODUTO: DATAS QUE IMPORTAM 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</si>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</sst>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11"/>
      <color theme="0"/>
      <name val="Aptos Narrow"/>
      <family val="2"/>
      <scheme val="minor"/>
    </font>
    <font>
      <sz val="8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6A6A"/>
        <bgColor indexed="64"/>
      </patternFill>
    </fill>
  </fills>
  <borders count="78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6" borderId="14" xfId="0" applyFont="1" applyFill="1" applyBorder="1" applyAlignment="1">
      <alignment vertical="center"/>
    </xf>
    <xf numFmtId="0" fontId="5" fillId="9" borderId="13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8" fillId="9" borderId="12" xfId="1" applyFont="1" applyFill="1" applyBorder="1" applyAlignment="1">
      <alignment horizontal="center" vertical="center" wrapText="1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26" fillId="9" borderId="2" xfId="0" applyFont="1" applyFill="1" applyBorder="1"/>
    <xf numFmtId="0" fontId="26" fillId="9" borderId="0" xfId="0" applyFont="1" applyFill="1"/>
    <xf numFmtId="0" fontId="11" fillId="9" borderId="0" xfId="0" applyFont="1" applyFill="1"/>
    <xf numFmtId="0" fontId="26" fillId="9" borderId="7" xfId="0" applyFont="1" applyFill="1" applyBorder="1"/>
    <xf numFmtId="0" fontId="0" fillId="9" borderId="2" xfId="0" applyFill="1" applyBorder="1"/>
    <xf numFmtId="0" fontId="0" fillId="9" borderId="0" xfId="0" applyFill="1"/>
    <xf numFmtId="0" fontId="0" fillId="9" borderId="7" xfId="0" applyFill="1" applyBorder="1"/>
    <xf numFmtId="0" fontId="5" fillId="9" borderId="0" xfId="1" applyFont="1" applyFill="1" applyAlignment="1">
      <alignment horizontal="center" vertical="center"/>
    </xf>
    <xf numFmtId="0" fontId="26" fillId="9" borderId="1" xfId="0" applyFont="1" applyFill="1" applyBorder="1" applyAlignment="1">
      <alignment horizontal="center"/>
    </xf>
    <xf numFmtId="0" fontId="26" fillId="9" borderId="4" xfId="0" applyFont="1" applyFill="1" applyBorder="1" applyAlignment="1">
      <alignment horizontal="center"/>
    </xf>
    <xf numFmtId="0" fontId="26" fillId="9" borderId="6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9" borderId="3" xfId="0" applyFont="1" applyFill="1" applyBorder="1" applyAlignment="1">
      <alignment horizontal="center"/>
    </xf>
    <xf numFmtId="0" fontId="26" fillId="9" borderId="0" xfId="0" applyFont="1" applyFill="1" applyAlignment="1">
      <alignment horizontal="center"/>
    </xf>
    <xf numFmtId="0" fontId="26" fillId="9" borderId="5" xfId="0" applyFont="1" applyFill="1" applyBorder="1" applyAlignment="1">
      <alignment horizontal="center"/>
    </xf>
    <xf numFmtId="0" fontId="26" fillId="9" borderId="7" xfId="0" applyFont="1" applyFill="1" applyBorder="1" applyAlignment="1">
      <alignment horizontal="center"/>
    </xf>
    <xf numFmtId="0" fontId="26" fillId="9" borderId="8" xfId="0" applyFont="1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6" fillId="5" borderId="72" xfId="0" applyFont="1" applyFill="1" applyBorder="1" applyAlignment="1">
      <alignment horizontal="center" vertical="center" wrapText="1"/>
    </xf>
    <xf numFmtId="0" fontId="6" fillId="5" borderId="73" xfId="0" applyFont="1" applyFill="1" applyBorder="1" applyAlignment="1">
      <alignment horizontal="center" vertical="center" wrapText="1"/>
    </xf>
    <xf numFmtId="0" fontId="6" fillId="5" borderId="74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164" fontId="6" fillId="5" borderId="72" xfId="0" applyNumberFormat="1" applyFont="1" applyFill="1" applyBorder="1" applyAlignment="1">
      <alignment horizontal="center" vertical="center"/>
    </xf>
    <xf numFmtId="164" fontId="6" fillId="5" borderId="76" xfId="0" applyNumberFormat="1" applyFont="1" applyFill="1" applyBorder="1" applyAlignment="1">
      <alignment horizontal="center" vertical="center"/>
    </xf>
    <xf numFmtId="164" fontId="6" fillId="5" borderId="73" xfId="0" applyNumberFormat="1" applyFont="1" applyFill="1" applyBorder="1" applyAlignment="1">
      <alignment horizontal="center" vertical="center"/>
    </xf>
    <xf numFmtId="164" fontId="6" fillId="5" borderId="74" xfId="0" applyNumberFormat="1" applyFont="1" applyFill="1" applyBorder="1" applyAlignment="1">
      <alignment horizontal="center" vertical="center"/>
    </xf>
    <xf numFmtId="164" fontId="6" fillId="5" borderId="77" xfId="0" applyNumberFormat="1" applyFont="1" applyFill="1" applyBorder="1" applyAlignment="1">
      <alignment horizontal="center" vertical="center"/>
    </xf>
    <xf numFmtId="164" fontId="6" fillId="5" borderId="75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7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E86A6A"/>
      <color rgb="FFADE3F9"/>
      <color rgb="FFFC6CE1"/>
      <color rgb="FFD6006B"/>
      <color rgb="FFF2DA4C"/>
      <color rgb="FFFDFBCF"/>
      <color rgb="FFC4D1EA"/>
      <color rgb="FFD9E1F2"/>
      <color rgb="FF305496"/>
      <color rgb="FFC5D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A6229AE7-2D79-4719-9271-6DEEE7262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.R.O.P.O.S.T.A.S\0.%20MATRIZES\MATRIZ%20-%20TABELA%20OUTU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RECORD BRASÍLIA"/>
      <sheetName val="BASE DE DADOS"/>
    </sheetNames>
    <sheetDataSet>
      <sheetData sheetId="0"/>
      <sheetData sheetId="1">
        <row r="13">
          <cell r="D13" t="str">
            <v>DF No Ar DF60"</v>
          </cell>
          <cell r="E13" t="str">
            <v>DF No Ar DF</v>
          </cell>
          <cell r="F13" t="str">
            <v>60"</v>
          </cell>
          <cell r="G13" t="str">
            <v>SEG/SEX</v>
          </cell>
          <cell r="H13" t="str">
            <v>07H00</v>
          </cell>
          <cell r="I13">
            <v>1.7</v>
          </cell>
          <cell r="J13">
            <v>26421</v>
          </cell>
          <cell r="K13">
            <v>12252</v>
          </cell>
        </row>
        <row r="14">
          <cell r="D14" t="str">
            <v>Balanço Geral DF60"</v>
          </cell>
          <cell r="E14" t="str">
            <v>Balanço Geral DF</v>
          </cell>
          <cell r="F14" t="str">
            <v>60"</v>
          </cell>
          <cell r="G14" t="str">
            <v>SEG/SEX</v>
          </cell>
          <cell r="H14" t="str">
            <v>11H50</v>
          </cell>
          <cell r="I14">
            <v>5.5</v>
          </cell>
          <cell r="J14">
            <v>87033</v>
          </cell>
          <cell r="K14">
            <v>23388</v>
          </cell>
        </row>
        <row r="15">
          <cell r="D15" t="str">
            <v>Cidade Alerta DF60"</v>
          </cell>
          <cell r="E15" t="str">
            <v>Cidade Alerta DF</v>
          </cell>
          <cell r="F15" t="str">
            <v>60"</v>
          </cell>
          <cell r="G15" t="str">
            <v>SEG/SEX</v>
          </cell>
          <cell r="H15" t="str">
            <v>18H00</v>
          </cell>
          <cell r="I15">
            <v>7.4</v>
          </cell>
          <cell r="J15">
            <v>120059</v>
          </cell>
          <cell r="K15">
            <v>24588</v>
          </cell>
        </row>
        <row r="16">
          <cell r="D16" t="str">
            <v>Balanço Geral DF - Ed. de Sábado60"</v>
          </cell>
          <cell r="E16" t="str">
            <v>Balanço Geral DF - Ed. de Sábado</v>
          </cell>
          <cell r="F16" t="str">
            <v>60"</v>
          </cell>
          <cell r="G16" t="str">
            <v>SÁB</v>
          </cell>
          <cell r="H16" t="str">
            <v>13H00</v>
          </cell>
          <cell r="I16">
            <v>4.4000000000000004</v>
          </cell>
          <cell r="J16">
            <v>70326</v>
          </cell>
          <cell r="K16">
            <v>23388</v>
          </cell>
        </row>
        <row r="17">
          <cell r="D17" t="str">
            <v>Agro Record DF60"</v>
          </cell>
          <cell r="E17" t="str">
            <v>Agro Record DF</v>
          </cell>
          <cell r="F17" t="str">
            <v>60"</v>
          </cell>
          <cell r="G17" t="str">
            <v>DOM</v>
          </cell>
          <cell r="H17" t="str">
            <v>09H00</v>
          </cell>
          <cell r="I17">
            <v>0.9</v>
          </cell>
          <cell r="J17">
            <v>15153</v>
          </cell>
          <cell r="K17">
            <v>11997</v>
          </cell>
        </row>
        <row r="18">
          <cell r="D18" t="str">
            <v>Auto Record60"</v>
          </cell>
          <cell r="E18" t="str">
            <v>Auto Record</v>
          </cell>
          <cell r="F18" t="str">
            <v>60"</v>
          </cell>
          <cell r="G18" t="str">
            <v>DOM</v>
          </cell>
          <cell r="H18" t="str">
            <v>10H00</v>
          </cell>
          <cell r="I18">
            <v>1.5</v>
          </cell>
          <cell r="J18">
            <v>24478</v>
          </cell>
          <cell r="K18">
            <v>15594</v>
          </cell>
        </row>
        <row r="19">
          <cell r="D19" t="str">
            <v>DF No Ar DF30"</v>
          </cell>
          <cell r="E19" t="str">
            <v>DF No Ar DF</v>
          </cell>
          <cell r="F19" t="str">
            <v>30"</v>
          </cell>
          <cell r="G19" t="str">
            <v>SEG/SEX</v>
          </cell>
          <cell r="H19" t="str">
            <v>07H00</v>
          </cell>
          <cell r="I19">
            <v>1.7</v>
          </cell>
          <cell r="J19">
            <v>26421</v>
          </cell>
          <cell r="K19">
            <v>4084</v>
          </cell>
        </row>
        <row r="20">
          <cell r="D20" t="str">
            <v>Fala Brasil30"</v>
          </cell>
          <cell r="E20" t="str">
            <v>Fala Brasil</v>
          </cell>
          <cell r="F20" t="str">
            <v>30"</v>
          </cell>
          <cell r="G20" t="str">
            <v>SEG/SEX</v>
          </cell>
          <cell r="H20" t="str">
            <v>08H30</v>
          </cell>
          <cell r="I20">
            <v>2.2999999999999998</v>
          </cell>
          <cell r="J20">
            <v>36134</v>
          </cell>
          <cell r="K20">
            <v>5765</v>
          </cell>
        </row>
        <row r="21">
          <cell r="D21" t="str">
            <v>Hoje em Dia30"</v>
          </cell>
          <cell r="E21" t="str">
            <v>Hoje em Dia</v>
          </cell>
          <cell r="F21" t="str">
            <v>30"</v>
          </cell>
          <cell r="G21" t="str">
            <v>SEG/SEX</v>
          </cell>
          <cell r="H21" t="str">
            <v>09H30</v>
          </cell>
          <cell r="I21">
            <v>2.4</v>
          </cell>
          <cell r="J21">
            <v>38465</v>
          </cell>
          <cell r="K21">
            <v>5428</v>
          </cell>
        </row>
        <row r="22">
          <cell r="D22" t="str">
            <v>Balanço Geral DF30"</v>
          </cell>
          <cell r="E22" t="str">
            <v>Balanço Geral DF</v>
          </cell>
          <cell r="F22" t="str">
            <v>30"</v>
          </cell>
          <cell r="G22" t="str">
            <v>SEG/SEX</v>
          </cell>
          <cell r="H22" t="str">
            <v>11H30</v>
          </cell>
          <cell r="I22">
            <v>5.5</v>
          </cell>
          <cell r="J22">
            <v>87033</v>
          </cell>
          <cell r="K22">
            <v>7796</v>
          </cell>
        </row>
        <row r="23">
          <cell r="D23" t="str">
            <v>Novela da tarde I30"</v>
          </cell>
          <cell r="E23" t="str">
            <v>Novela da tarde I</v>
          </cell>
          <cell r="F23" t="str">
            <v>30"</v>
          </cell>
          <cell r="G23" t="str">
            <v>SEG/SEX</v>
          </cell>
          <cell r="H23" t="str">
            <v>15H30</v>
          </cell>
          <cell r="I23">
            <v>4.4000000000000004</v>
          </cell>
          <cell r="J23">
            <v>66829</v>
          </cell>
          <cell r="K23">
            <v>7000</v>
          </cell>
        </row>
        <row r="24">
          <cell r="D24" t="str">
            <v>Cidade Alerta30"</v>
          </cell>
          <cell r="E24" t="str">
            <v>Cidade Alerta</v>
          </cell>
          <cell r="F24" t="str">
            <v>30"</v>
          </cell>
          <cell r="G24" t="str">
            <v>SEG/SEX</v>
          </cell>
          <cell r="H24" t="str">
            <v>16H30</v>
          </cell>
          <cell r="I24">
            <v>4.8</v>
          </cell>
          <cell r="J24">
            <v>75765</v>
          </cell>
          <cell r="K24">
            <v>6384</v>
          </cell>
        </row>
        <row r="25">
          <cell r="D25" t="str">
            <v>Cidade Alerta DF30"</v>
          </cell>
          <cell r="E25" t="str">
            <v>Cidade Alerta DF</v>
          </cell>
          <cell r="F25" t="str">
            <v>30"</v>
          </cell>
          <cell r="G25" t="str">
            <v>SEG/SEX</v>
          </cell>
          <cell r="H25" t="str">
            <v>18H00</v>
          </cell>
          <cell r="I25">
            <v>7.4</v>
          </cell>
          <cell r="J25">
            <v>120059</v>
          </cell>
          <cell r="K25">
            <v>8196</v>
          </cell>
        </row>
        <row r="26">
          <cell r="D26" t="str">
            <v>DF Record30"</v>
          </cell>
          <cell r="E26" t="str">
            <v>DF Record</v>
          </cell>
          <cell r="F26" t="str">
            <v>30"</v>
          </cell>
          <cell r="G26" t="str">
            <v>SEG/SEX</v>
          </cell>
          <cell r="H26" t="str">
            <v>19H15</v>
          </cell>
          <cell r="I26">
            <v>7.3</v>
          </cell>
          <cell r="J26">
            <v>118505</v>
          </cell>
          <cell r="K26">
            <v>12184</v>
          </cell>
        </row>
        <row r="27">
          <cell r="D27" t="str">
            <v>Jornal da Record30"</v>
          </cell>
          <cell r="E27" t="str">
            <v>Jornal da Record</v>
          </cell>
          <cell r="F27" t="str">
            <v>30"</v>
          </cell>
          <cell r="G27" t="str">
            <v>SEG/SEX</v>
          </cell>
          <cell r="H27" t="str">
            <v>19H55</v>
          </cell>
          <cell r="I27">
            <v>7.7</v>
          </cell>
          <cell r="J27">
            <v>125110</v>
          </cell>
          <cell r="K27">
            <v>21102</v>
          </cell>
        </row>
        <row r="28">
          <cell r="D28" t="str">
            <v>Novela 3 30"</v>
          </cell>
          <cell r="E28" t="str">
            <v xml:space="preserve">Novela 3 </v>
          </cell>
          <cell r="F28" t="str">
            <v>30"</v>
          </cell>
          <cell r="G28" t="str">
            <v>SEG/SEX</v>
          </cell>
          <cell r="H28" t="str">
            <v>21H00</v>
          </cell>
          <cell r="I28">
            <v>7</v>
          </cell>
          <cell r="J28">
            <v>115008</v>
          </cell>
          <cell r="K28">
            <v>20884</v>
          </cell>
        </row>
        <row r="29">
          <cell r="D29" t="str">
            <v>Novela 22H30"</v>
          </cell>
          <cell r="E29" t="str">
            <v>Novela 22H</v>
          </cell>
          <cell r="F29" t="str">
            <v>30"</v>
          </cell>
          <cell r="G29" t="str">
            <v>SEG/SEX</v>
          </cell>
          <cell r="H29" t="str">
            <v>22H00</v>
          </cell>
          <cell r="I29">
            <v>5.5</v>
          </cell>
          <cell r="J29">
            <v>91307</v>
          </cell>
          <cell r="K29">
            <v>17317</v>
          </cell>
        </row>
        <row r="30">
          <cell r="D30" t="str">
            <v>A Fazenda30"</v>
          </cell>
          <cell r="E30" t="str">
            <v>A Fazenda</v>
          </cell>
          <cell r="F30" t="str">
            <v>30"</v>
          </cell>
          <cell r="G30" t="str">
            <v>SEG/DOM</v>
          </cell>
          <cell r="H30" t="str">
            <v>22H30</v>
          </cell>
          <cell r="I30">
            <v>5.3</v>
          </cell>
          <cell r="J30">
            <v>81156</v>
          </cell>
          <cell r="K30">
            <v>17957</v>
          </cell>
        </row>
        <row r="31">
          <cell r="D31" t="str">
            <v>Série Prémium30"</v>
          </cell>
          <cell r="E31" t="str">
            <v>Série Prémium</v>
          </cell>
          <cell r="F31" t="str">
            <v>30"</v>
          </cell>
          <cell r="G31" t="str">
            <v>SEG/SEX</v>
          </cell>
          <cell r="H31" t="str">
            <v>23H45</v>
          </cell>
          <cell r="I31">
            <v>2.5</v>
          </cell>
          <cell r="J31">
            <v>35746</v>
          </cell>
          <cell r="K31">
            <v>9165</v>
          </cell>
        </row>
        <row r="32">
          <cell r="D32" t="str">
            <v>Quilos Mortais30"</v>
          </cell>
          <cell r="E32" t="str">
            <v>Quilos Mortais</v>
          </cell>
          <cell r="F32" t="str">
            <v>30"</v>
          </cell>
          <cell r="G32" t="str">
            <v>SEG/SEX</v>
          </cell>
          <cell r="H32" t="str">
            <v>23H15</v>
          </cell>
          <cell r="I32">
            <v>4.0999999999999996</v>
          </cell>
          <cell r="J32">
            <v>63721</v>
          </cell>
          <cell r="K32">
            <v>9426</v>
          </cell>
        </row>
        <row r="33">
          <cell r="D33" t="str">
            <v>Brasil Caminhoneiro30"</v>
          </cell>
          <cell r="E33" t="str">
            <v>Brasil Caminhoneiro</v>
          </cell>
          <cell r="F33" t="str">
            <v>30"</v>
          </cell>
          <cell r="G33" t="str">
            <v>SÁB</v>
          </cell>
          <cell r="H33" t="str">
            <v>07H00</v>
          </cell>
          <cell r="I33">
            <v>0.7</v>
          </cell>
          <cell r="J33">
            <v>11656</v>
          </cell>
          <cell r="K33">
            <v>4036</v>
          </cell>
        </row>
        <row r="34">
          <cell r="D34" t="str">
            <v>Fala Brasil - Ed. de Sábado30"</v>
          </cell>
          <cell r="E34" t="str">
            <v>Fala Brasil - Ed. de Sábado</v>
          </cell>
          <cell r="F34" t="str">
            <v>30"</v>
          </cell>
          <cell r="G34" t="str">
            <v>SÁB</v>
          </cell>
          <cell r="H34" t="str">
            <v>07H35</v>
          </cell>
          <cell r="I34">
            <v>2.7</v>
          </cell>
          <cell r="J34">
            <v>42351</v>
          </cell>
          <cell r="K34">
            <v>4968</v>
          </cell>
        </row>
        <row r="35">
          <cell r="D35" t="str">
            <v>Balanço Geral DF - Ed. de Sábado30"</v>
          </cell>
          <cell r="E35" t="str">
            <v>Balanço Geral DF - Ed. de Sábado</v>
          </cell>
          <cell r="F35" t="str">
            <v>30"</v>
          </cell>
          <cell r="G35" t="str">
            <v>SÁB</v>
          </cell>
          <cell r="H35" t="str">
            <v>13H00</v>
          </cell>
          <cell r="I35">
            <v>4.4000000000000004</v>
          </cell>
          <cell r="J35">
            <v>70326</v>
          </cell>
          <cell r="K35">
            <v>7796</v>
          </cell>
        </row>
        <row r="36">
          <cell r="D36" t="str">
            <v>Cine Aventura30"</v>
          </cell>
          <cell r="E36" t="str">
            <v>Cine Aventura</v>
          </cell>
          <cell r="F36" t="str">
            <v>30"</v>
          </cell>
          <cell r="G36" t="str">
            <v>SÁB</v>
          </cell>
          <cell r="H36" t="str">
            <v>15H00</v>
          </cell>
          <cell r="I36">
            <v>3.6</v>
          </cell>
          <cell r="J36">
            <v>59835</v>
          </cell>
          <cell r="K36">
            <v>5428</v>
          </cell>
        </row>
        <row r="37">
          <cell r="D37" t="str">
            <v>Cidade Alerta - Ed. de Sábado 130"</v>
          </cell>
          <cell r="E37" t="str">
            <v>Cidade Alerta - Ed. de Sábado 1</v>
          </cell>
          <cell r="F37" t="str">
            <v>30"</v>
          </cell>
          <cell r="G37" t="str">
            <v>SÁB</v>
          </cell>
          <cell r="H37" t="str">
            <v>17H00</v>
          </cell>
          <cell r="I37">
            <v>3.9</v>
          </cell>
          <cell r="J37">
            <v>62555</v>
          </cell>
          <cell r="K37">
            <v>5773</v>
          </cell>
        </row>
        <row r="38">
          <cell r="D38" t="str">
            <v>Jornal da Record - Ed. de Sábado30"</v>
          </cell>
          <cell r="E38" t="str">
            <v>Jornal da Record - Ed. de Sábado</v>
          </cell>
          <cell r="F38" t="str">
            <v>30"</v>
          </cell>
          <cell r="G38" t="str">
            <v>SÁB</v>
          </cell>
          <cell r="H38" t="str">
            <v>19H45</v>
          </cell>
          <cell r="I38">
            <v>5.0999999999999996</v>
          </cell>
          <cell r="J38">
            <v>84702</v>
          </cell>
          <cell r="K38">
            <v>18319</v>
          </cell>
        </row>
        <row r="39">
          <cell r="D39" t="str">
            <v>Cidade Alerta - Ed. de Sábado 230"</v>
          </cell>
          <cell r="E39" t="str">
            <v>Cidade Alerta - Ed. de Sábado 2</v>
          </cell>
          <cell r="F39" t="str">
            <v>30"</v>
          </cell>
          <cell r="G39" t="str">
            <v>SÁB</v>
          </cell>
          <cell r="H39" t="str">
            <v>21H00</v>
          </cell>
          <cell r="I39">
            <v>4</v>
          </cell>
          <cell r="J39">
            <v>66052</v>
          </cell>
          <cell r="K39">
            <v>5773</v>
          </cell>
        </row>
        <row r="40">
          <cell r="D40" t="str">
            <v>Super Tela30"</v>
          </cell>
          <cell r="E40" t="str">
            <v>Super Tela</v>
          </cell>
          <cell r="F40" t="str">
            <v>30"</v>
          </cell>
          <cell r="G40" t="str">
            <v>SÁB</v>
          </cell>
          <cell r="H40" t="str">
            <v>23H15</v>
          </cell>
          <cell r="I40">
            <v>2.7</v>
          </cell>
          <cell r="J40">
            <v>39243</v>
          </cell>
          <cell r="K40">
            <v>9426</v>
          </cell>
        </row>
        <row r="41">
          <cell r="D41" t="str">
            <v>Agro Record DF30"</v>
          </cell>
          <cell r="E41" t="str">
            <v>Agro Record DF</v>
          </cell>
          <cell r="F41" t="str">
            <v>30"</v>
          </cell>
          <cell r="G41" t="str">
            <v>DOM</v>
          </cell>
          <cell r="H41" t="str">
            <v>09H00</v>
          </cell>
          <cell r="I41">
            <v>0.9</v>
          </cell>
          <cell r="J41">
            <v>15153</v>
          </cell>
          <cell r="K41">
            <v>3999</v>
          </cell>
        </row>
        <row r="42">
          <cell r="D42" t="str">
            <v>Auto Record30"</v>
          </cell>
          <cell r="E42" t="str">
            <v>Auto Record</v>
          </cell>
          <cell r="F42" t="str">
            <v>30"</v>
          </cell>
          <cell r="G42" t="str">
            <v>DOM</v>
          </cell>
          <cell r="H42" t="str">
            <v>09H40</v>
          </cell>
          <cell r="I42">
            <v>1.5</v>
          </cell>
          <cell r="J42">
            <v>24478</v>
          </cell>
          <cell r="K42">
            <v>5198</v>
          </cell>
        </row>
        <row r="43">
          <cell r="D43" t="str">
            <v>Record Teen: Todo mundo odeia o Cris30"</v>
          </cell>
          <cell r="E43" t="str">
            <v>Record Teen: Todo mundo odeia o Cris</v>
          </cell>
          <cell r="F43" t="str">
            <v>30"</v>
          </cell>
          <cell r="G43" t="str">
            <v>DOM</v>
          </cell>
          <cell r="H43" t="str">
            <v>11H00</v>
          </cell>
          <cell r="I43">
            <v>2.2000000000000002</v>
          </cell>
          <cell r="J43">
            <v>37300</v>
          </cell>
          <cell r="K43"/>
        </row>
        <row r="44">
          <cell r="D44" t="str">
            <v>Record Teen: Eu, a patroa e as crianças30"</v>
          </cell>
          <cell r="E44" t="str">
            <v>Record Teen: Eu, a patroa e as crianças</v>
          </cell>
          <cell r="F44" t="str">
            <v>30"</v>
          </cell>
          <cell r="G44" t="str">
            <v>DOM</v>
          </cell>
          <cell r="H44" t="str">
            <v>12H15</v>
          </cell>
          <cell r="I44">
            <v>2.5</v>
          </cell>
          <cell r="J44">
            <v>40797</v>
          </cell>
          <cell r="K44">
            <v>7579</v>
          </cell>
        </row>
        <row r="45">
          <cell r="D45" t="str">
            <v>Cine Maior30"</v>
          </cell>
          <cell r="E45" t="str">
            <v>Cine Maior</v>
          </cell>
          <cell r="F45" t="str">
            <v>30"</v>
          </cell>
          <cell r="G45" t="str">
            <v>DOM</v>
          </cell>
          <cell r="H45" t="str">
            <v>14H00</v>
          </cell>
          <cell r="I45">
            <v>3.4</v>
          </cell>
          <cell r="J45">
            <v>52841</v>
          </cell>
          <cell r="K45">
            <v>7579</v>
          </cell>
        </row>
        <row r="46">
          <cell r="D46" t="str">
            <v>Power Couple Ed. Domingo30"</v>
          </cell>
          <cell r="E46" t="str">
            <v>Power Couple Ed. Domingo</v>
          </cell>
          <cell r="F46" t="str">
            <v>30"</v>
          </cell>
          <cell r="G46" t="str">
            <v>DOM</v>
          </cell>
          <cell r="H46" t="str">
            <v>14H00</v>
          </cell>
          <cell r="I46">
            <v>2.8</v>
          </cell>
          <cell r="J46">
            <v>41574</v>
          </cell>
          <cell r="K46"/>
        </row>
        <row r="47">
          <cell r="D47" t="str">
            <v>Game dos 10030"</v>
          </cell>
          <cell r="E47" t="str">
            <v>Game dos 100</v>
          </cell>
          <cell r="F47" t="str">
            <v>30"</v>
          </cell>
          <cell r="G47" t="str">
            <v>DOM</v>
          </cell>
          <cell r="H47" t="str">
            <v>14H15</v>
          </cell>
          <cell r="I47"/>
          <cell r="J47"/>
          <cell r="K47"/>
        </row>
        <row r="48">
          <cell r="D48" t="str">
            <v>Acerte ou Caia30"</v>
          </cell>
          <cell r="E48" t="str">
            <v>Acerte ou Caia</v>
          </cell>
          <cell r="F48" t="str">
            <v>30"</v>
          </cell>
          <cell r="G48" t="str">
            <v>DOM</v>
          </cell>
          <cell r="H48" t="str">
            <v>15H45</v>
          </cell>
          <cell r="I48">
            <v>5.4</v>
          </cell>
          <cell r="J48">
            <v>84702</v>
          </cell>
          <cell r="K48">
            <v>12143</v>
          </cell>
        </row>
        <row r="49">
          <cell r="D49" t="str">
            <v>Love&amp;Dance30"</v>
          </cell>
          <cell r="E49" t="str">
            <v>Love&amp;Dance</v>
          </cell>
          <cell r="F49" t="str">
            <v>30"</v>
          </cell>
          <cell r="G49" t="str">
            <v>DOM</v>
          </cell>
          <cell r="H49" t="str">
            <v>18H15</v>
          </cell>
          <cell r="I49">
            <v>4.3</v>
          </cell>
          <cell r="J49">
            <v>68772</v>
          </cell>
          <cell r="K49">
            <v>12143</v>
          </cell>
        </row>
        <row r="50">
          <cell r="D50" t="str">
            <v>Domingo Espetacular30"</v>
          </cell>
          <cell r="E50" t="str">
            <v>Domingo Espetacular</v>
          </cell>
          <cell r="F50" t="str">
            <v>30"</v>
          </cell>
          <cell r="G50" t="str">
            <v>DOM</v>
          </cell>
          <cell r="H50" t="str">
            <v>19H45</v>
          </cell>
          <cell r="I50">
            <v>7.3</v>
          </cell>
          <cell r="J50">
            <v>118505</v>
          </cell>
          <cell r="K50">
            <v>19877</v>
          </cell>
        </row>
        <row r="51">
          <cell r="D51" t="str">
            <v>Esporte Record30"</v>
          </cell>
          <cell r="E51" t="str">
            <v>Esporte Record</v>
          </cell>
          <cell r="F51" t="str">
            <v>30"</v>
          </cell>
          <cell r="G51" t="str">
            <v>DOM</v>
          </cell>
          <cell r="H51" t="str">
            <v>23H00</v>
          </cell>
          <cell r="I51">
            <v>2.1</v>
          </cell>
          <cell r="J51">
            <v>31472</v>
          </cell>
          <cell r="K51">
            <v>11502</v>
          </cell>
        </row>
        <row r="52">
          <cell r="D52" t="str">
            <v>Série De Domingo30"</v>
          </cell>
          <cell r="E52" t="str">
            <v>Série De Domingo</v>
          </cell>
          <cell r="F52" t="str">
            <v>30"</v>
          </cell>
          <cell r="G52" t="str">
            <v>DOM</v>
          </cell>
          <cell r="H52" t="str">
            <v>00H15</v>
          </cell>
          <cell r="I52">
            <v>1.1000000000000001</v>
          </cell>
          <cell r="J52">
            <v>17096</v>
          </cell>
          <cell r="K52">
            <v>4598</v>
          </cell>
        </row>
        <row r="53">
          <cell r="D53" t="str">
            <v>DF No Ar DF15"</v>
          </cell>
          <cell r="E53" t="str">
            <v>DF No Ar DF</v>
          </cell>
          <cell r="F53" t="str">
            <v>15"</v>
          </cell>
          <cell r="G53" t="str">
            <v>SEG/SEX</v>
          </cell>
          <cell r="H53" t="str">
            <v>07H00</v>
          </cell>
          <cell r="I53">
            <v>1.7</v>
          </cell>
          <cell r="J53">
            <v>26421</v>
          </cell>
          <cell r="K53">
            <v>2654.6</v>
          </cell>
        </row>
        <row r="54">
          <cell r="D54" t="str">
            <v>Fala Brasil15"</v>
          </cell>
          <cell r="E54" t="str">
            <v>Fala Brasil</v>
          </cell>
          <cell r="F54" t="str">
            <v>15"</v>
          </cell>
          <cell r="G54" t="str">
            <v>SEG/SEX</v>
          </cell>
          <cell r="H54" t="str">
            <v>08H30</v>
          </cell>
          <cell r="I54">
            <v>2.2999999999999998</v>
          </cell>
          <cell r="J54">
            <v>36134</v>
          </cell>
          <cell r="K54">
            <v>2882.5</v>
          </cell>
        </row>
        <row r="55">
          <cell r="D55" t="str">
            <v>Hoje em Dia15"</v>
          </cell>
          <cell r="E55" t="str">
            <v>Hoje em Dia</v>
          </cell>
          <cell r="F55" t="str">
            <v>15"</v>
          </cell>
          <cell r="G55" t="str">
            <v>SEG/SEX</v>
          </cell>
          <cell r="H55" t="str">
            <v>09H30</v>
          </cell>
          <cell r="I55">
            <v>2.4</v>
          </cell>
          <cell r="J55">
            <v>38465</v>
          </cell>
          <cell r="K55">
            <v>2714</v>
          </cell>
        </row>
        <row r="56">
          <cell r="D56" t="str">
            <v>Balanço Geral DF15"</v>
          </cell>
          <cell r="E56" t="str">
            <v>Balanço Geral DF</v>
          </cell>
          <cell r="F56" t="str">
            <v>15"</v>
          </cell>
          <cell r="G56" t="str">
            <v>SEG/SEX</v>
          </cell>
          <cell r="H56" t="str">
            <v>11H30</v>
          </cell>
          <cell r="I56">
            <v>5.5</v>
          </cell>
          <cell r="J56">
            <v>87033</v>
          </cell>
          <cell r="K56">
            <v>5067.4000000000005</v>
          </cell>
        </row>
        <row r="57">
          <cell r="D57" t="str">
            <v>Novela da tarde I15"</v>
          </cell>
          <cell r="E57" t="str">
            <v>Novela da tarde I</v>
          </cell>
          <cell r="F57" t="str">
            <v>15"</v>
          </cell>
          <cell r="G57" t="str">
            <v>SEG/SEX</v>
          </cell>
          <cell r="H57" t="str">
            <v>15H30</v>
          </cell>
          <cell r="I57">
            <v>4.4000000000000004</v>
          </cell>
          <cell r="J57">
            <v>66829</v>
          </cell>
          <cell r="K57">
            <v>3500</v>
          </cell>
        </row>
        <row r="58">
          <cell r="D58" t="str">
            <v>Cidade Alerta15"</v>
          </cell>
          <cell r="E58" t="str">
            <v>Cidade Alerta</v>
          </cell>
          <cell r="F58" t="str">
            <v>15"</v>
          </cell>
          <cell r="G58" t="str">
            <v>SEG/SEX</v>
          </cell>
          <cell r="H58" t="str">
            <v>16H30</v>
          </cell>
          <cell r="I58">
            <v>4.8</v>
          </cell>
          <cell r="J58">
            <v>75765</v>
          </cell>
          <cell r="K58">
            <v>4149.6000000000004</v>
          </cell>
        </row>
        <row r="59">
          <cell r="D59" t="str">
            <v>Cidade Alerta DF15"</v>
          </cell>
          <cell r="E59" t="str">
            <v>Cidade Alerta DF</v>
          </cell>
          <cell r="F59" t="str">
            <v>15"</v>
          </cell>
          <cell r="G59" t="str">
            <v>SEG/SEX</v>
          </cell>
          <cell r="H59" t="str">
            <v>18H00</v>
          </cell>
          <cell r="I59">
            <v>7.4</v>
          </cell>
          <cell r="J59">
            <v>120059</v>
          </cell>
          <cell r="K59">
            <v>5327.4000000000005</v>
          </cell>
        </row>
        <row r="60">
          <cell r="D60" t="str">
            <v>DF Record15"</v>
          </cell>
          <cell r="E60" t="str">
            <v>DF Record</v>
          </cell>
          <cell r="F60" t="str">
            <v>15"</v>
          </cell>
          <cell r="G60" t="str">
            <v>SEG/SEX</v>
          </cell>
          <cell r="H60" t="str">
            <v>19H15</v>
          </cell>
          <cell r="I60">
            <v>7.3</v>
          </cell>
          <cell r="J60">
            <v>118505</v>
          </cell>
          <cell r="K60">
            <v>7919.6</v>
          </cell>
        </row>
        <row r="61">
          <cell r="D61" t="str">
            <v>Jornal da Record15"</v>
          </cell>
          <cell r="E61" t="str">
            <v>Jornal da Record</v>
          </cell>
          <cell r="F61" t="str">
            <v>15"</v>
          </cell>
          <cell r="G61" t="str">
            <v>SEG/SEX</v>
          </cell>
          <cell r="H61" t="str">
            <v>19H55</v>
          </cell>
          <cell r="I61">
            <v>7.7</v>
          </cell>
          <cell r="J61">
            <v>125110</v>
          </cell>
          <cell r="K61">
            <v>13716.300000000001</v>
          </cell>
        </row>
        <row r="62">
          <cell r="D62" t="str">
            <v>Novela 3 15"</v>
          </cell>
          <cell r="E62" t="str">
            <v xml:space="preserve">Novela 3 </v>
          </cell>
          <cell r="F62" t="str">
            <v>15"</v>
          </cell>
          <cell r="G62" t="str">
            <v>SEG/SEX</v>
          </cell>
          <cell r="H62" t="str">
            <v>21H00</v>
          </cell>
          <cell r="I62">
            <v>7</v>
          </cell>
          <cell r="J62">
            <v>115008</v>
          </cell>
          <cell r="K62">
            <v>13574.6</v>
          </cell>
        </row>
        <row r="63">
          <cell r="D63" t="str">
            <v>Novela 22H15"</v>
          </cell>
          <cell r="E63" t="str">
            <v>Novela 22H</v>
          </cell>
          <cell r="F63" t="str">
            <v>15"</v>
          </cell>
          <cell r="G63" t="str">
            <v>SEG/SEX</v>
          </cell>
          <cell r="H63" t="str">
            <v>22H00</v>
          </cell>
          <cell r="I63">
            <v>5.5</v>
          </cell>
          <cell r="J63">
            <v>91307</v>
          </cell>
          <cell r="K63">
            <v>11256.050000000001</v>
          </cell>
        </row>
        <row r="64">
          <cell r="D64" t="str">
            <v>A Fazenda15"</v>
          </cell>
          <cell r="E64" t="str">
            <v>A Fazenda</v>
          </cell>
          <cell r="F64" t="str">
            <v>15"</v>
          </cell>
          <cell r="G64" t="str">
            <v>SEG/DOM</v>
          </cell>
          <cell r="H64" t="str">
            <v>22H30</v>
          </cell>
          <cell r="I64">
            <v>5.3</v>
          </cell>
          <cell r="J64">
            <v>81156</v>
          </cell>
          <cell r="K64">
            <v>11672.050000000001</v>
          </cell>
        </row>
        <row r="65">
          <cell r="D65" t="str">
            <v>Série Prémium15"</v>
          </cell>
          <cell r="E65" t="str">
            <v>Série Prémium</v>
          </cell>
          <cell r="F65" t="str">
            <v>15"</v>
          </cell>
          <cell r="G65" t="str">
            <v>SEG/SEX</v>
          </cell>
          <cell r="H65" t="str">
            <v>23H45</v>
          </cell>
          <cell r="I65">
            <v>2.5</v>
          </cell>
          <cell r="J65">
            <v>35746</v>
          </cell>
          <cell r="K65">
            <v>5957.25</v>
          </cell>
        </row>
        <row r="66">
          <cell r="D66" t="str">
            <v>Quilos Mortais15"</v>
          </cell>
          <cell r="E66" t="str">
            <v>Quilos Mortais</v>
          </cell>
          <cell r="F66" t="str">
            <v>15"</v>
          </cell>
          <cell r="G66" t="str">
            <v>SEG/SEX</v>
          </cell>
          <cell r="H66" t="str">
            <v>23H15</v>
          </cell>
          <cell r="I66">
            <v>4.0999999999999996</v>
          </cell>
          <cell r="J66">
            <v>63721</v>
          </cell>
          <cell r="K66">
            <v>6126.9000000000005</v>
          </cell>
        </row>
        <row r="67">
          <cell r="D67" t="str">
            <v>Brasil Caminhoneiro15"</v>
          </cell>
          <cell r="E67" t="str">
            <v>Brasil Caminhoneiro</v>
          </cell>
          <cell r="F67" t="str">
            <v>15"</v>
          </cell>
          <cell r="G67" t="str">
            <v>SÁB</v>
          </cell>
          <cell r="H67" t="str">
            <v>07H00</v>
          </cell>
          <cell r="I67">
            <v>0.7</v>
          </cell>
          <cell r="J67">
            <v>11656</v>
          </cell>
          <cell r="K67">
            <v>2018</v>
          </cell>
        </row>
        <row r="68">
          <cell r="D68" t="str">
            <v>Fala Brasil - Ed. de Sábado15"</v>
          </cell>
          <cell r="E68" t="str">
            <v>Fala Brasil - Ed. de Sábado</v>
          </cell>
          <cell r="F68" t="str">
            <v>15"</v>
          </cell>
          <cell r="G68" t="str">
            <v>SÁB</v>
          </cell>
          <cell r="H68" t="str">
            <v>07H35</v>
          </cell>
          <cell r="I68">
            <v>2.7</v>
          </cell>
          <cell r="J68">
            <v>42351</v>
          </cell>
          <cell r="K68">
            <v>2484</v>
          </cell>
        </row>
        <row r="69">
          <cell r="D69" t="str">
            <v>Balanço Geral DF - Ed. de Sábado15"</v>
          </cell>
          <cell r="E69" t="str">
            <v>Balanço Geral DF - Ed. de Sábado</v>
          </cell>
          <cell r="F69" t="str">
            <v>15"</v>
          </cell>
          <cell r="G69" t="str">
            <v>SÁB</v>
          </cell>
          <cell r="H69" t="str">
            <v>13H00</v>
          </cell>
          <cell r="I69">
            <v>4.4000000000000004</v>
          </cell>
          <cell r="J69">
            <v>70326</v>
          </cell>
          <cell r="K69">
            <v>5067.4000000000005</v>
          </cell>
        </row>
        <row r="70">
          <cell r="D70" t="str">
            <v>Cine Aventura15"</v>
          </cell>
          <cell r="E70" t="str">
            <v>Cine Aventura</v>
          </cell>
          <cell r="F70" t="str">
            <v>15"</v>
          </cell>
          <cell r="G70" t="str">
            <v>SÁB</v>
          </cell>
          <cell r="H70" t="str">
            <v>15H00</v>
          </cell>
          <cell r="I70">
            <v>3.6</v>
          </cell>
          <cell r="J70">
            <v>59835</v>
          </cell>
          <cell r="K70">
            <v>3528.2000000000003</v>
          </cell>
        </row>
        <row r="71">
          <cell r="D71" t="str">
            <v>Cidade Alerta - Ed. de Sábado 115"</v>
          </cell>
          <cell r="E71" t="str">
            <v>Cidade Alerta - Ed. de Sábado 1</v>
          </cell>
          <cell r="F71" t="str">
            <v>15"</v>
          </cell>
          <cell r="G71" t="str">
            <v>SÁB</v>
          </cell>
          <cell r="H71" t="str">
            <v>17H00</v>
          </cell>
          <cell r="I71">
            <v>3.9</v>
          </cell>
          <cell r="J71">
            <v>62555</v>
          </cell>
          <cell r="K71">
            <v>3752.4500000000003</v>
          </cell>
        </row>
        <row r="72">
          <cell r="D72" t="str">
            <v>Jornal da Record - Ed. de Sábado15"</v>
          </cell>
          <cell r="E72" t="str">
            <v>Jornal da Record - Ed. de Sábado</v>
          </cell>
          <cell r="F72" t="str">
            <v>15"</v>
          </cell>
          <cell r="G72" t="str">
            <v>SÁB</v>
          </cell>
          <cell r="H72" t="str">
            <v>19H45</v>
          </cell>
          <cell r="I72">
            <v>5.0999999999999996</v>
          </cell>
          <cell r="J72">
            <v>84702</v>
          </cell>
          <cell r="K72">
            <v>11907.35</v>
          </cell>
        </row>
        <row r="73">
          <cell r="D73" t="str">
            <v>Cidade Alerta - Ed. de Sábado 215"</v>
          </cell>
          <cell r="E73" t="str">
            <v>Cidade Alerta - Ed. de Sábado 2</v>
          </cell>
          <cell r="F73" t="str">
            <v>15"</v>
          </cell>
          <cell r="G73" t="str">
            <v>SÁB</v>
          </cell>
          <cell r="H73" t="str">
            <v>21H00</v>
          </cell>
          <cell r="I73">
            <v>4</v>
          </cell>
          <cell r="J73">
            <v>66052</v>
          </cell>
          <cell r="K73">
            <v>3752.4500000000003</v>
          </cell>
        </row>
        <row r="74">
          <cell r="D74" t="str">
            <v>Super Tela15"</v>
          </cell>
          <cell r="E74" t="str">
            <v>Super Tela</v>
          </cell>
          <cell r="F74" t="str">
            <v>15"</v>
          </cell>
          <cell r="G74" t="str">
            <v>SÁB</v>
          </cell>
          <cell r="H74" t="str">
            <v>23H15</v>
          </cell>
          <cell r="I74">
            <v>2.7</v>
          </cell>
          <cell r="J74">
            <v>39243</v>
          </cell>
          <cell r="K74">
            <v>6126.9000000000005</v>
          </cell>
        </row>
        <row r="75">
          <cell r="D75" t="str">
            <v>Agro Record DF15"</v>
          </cell>
          <cell r="E75" t="str">
            <v>Agro Record DF</v>
          </cell>
          <cell r="F75" t="str">
            <v>15"</v>
          </cell>
          <cell r="G75" t="str">
            <v>DOM</v>
          </cell>
          <cell r="H75" t="str">
            <v>09H00</v>
          </cell>
          <cell r="I75">
            <v>0.9</v>
          </cell>
          <cell r="J75">
            <v>15153</v>
          </cell>
          <cell r="K75">
            <v>2599.35</v>
          </cell>
        </row>
        <row r="76">
          <cell r="D76" t="str">
            <v>Auto Record15"</v>
          </cell>
          <cell r="E76" t="str">
            <v>Auto Record</v>
          </cell>
          <cell r="F76" t="str">
            <v>15"</v>
          </cell>
          <cell r="G76" t="str">
            <v>DOM</v>
          </cell>
          <cell r="H76" t="str">
            <v>09H40</v>
          </cell>
          <cell r="I76">
            <v>1.5</v>
          </cell>
          <cell r="J76">
            <v>24478</v>
          </cell>
          <cell r="K76">
            <v>3378.7000000000003</v>
          </cell>
        </row>
        <row r="77">
          <cell r="D77" t="str">
            <v>Record Teen: Todo mundo odeia o Cris15"</v>
          </cell>
          <cell r="E77" t="str">
            <v>Record Teen: Todo mundo odeia o Cris</v>
          </cell>
          <cell r="F77" t="str">
            <v>15"</v>
          </cell>
          <cell r="G77" t="str">
            <v>DOM</v>
          </cell>
          <cell r="H77" t="str">
            <v>11H00</v>
          </cell>
          <cell r="I77">
            <v>2.2000000000000002</v>
          </cell>
          <cell r="J77">
            <v>37300</v>
          </cell>
          <cell r="K77">
            <v>0</v>
          </cell>
        </row>
        <row r="78">
          <cell r="D78" t="str">
            <v>Record Teen: Eu, a patroa e as crianças15"</v>
          </cell>
          <cell r="E78" t="str">
            <v>Record Teen: Eu, a patroa e as crianças</v>
          </cell>
          <cell r="F78" t="str">
            <v>15"</v>
          </cell>
          <cell r="G78" t="str">
            <v>DOM</v>
          </cell>
          <cell r="H78" t="str">
            <v>12H15</v>
          </cell>
          <cell r="I78">
            <v>2.5</v>
          </cell>
          <cell r="J78">
            <v>40797</v>
          </cell>
          <cell r="K78">
            <v>4926.3500000000004</v>
          </cell>
        </row>
        <row r="79">
          <cell r="D79" t="str">
            <v>Cine Maior15"</v>
          </cell>
          <cell r="E79" t="str">
            <v>Cine Maior</v>
          </cell>
          <cell r="F79" t="str">
            <v>15"</v>
          </cell>
          <cell r="G79" t="str">
            <v>DOM</v>
          </cell>
          <cell r="H79" t="str">
            <v>14H00</v>
          </cell>
          <cell r="I79">
            <v>3.4</v>
          </cell>
          <cell r="J79">
            <v>52841</v>
          </cell>
          <cell r="K79">
            <v>4926.3500000000004</v>
          </cell>
        </row>
        <row r="80">
          <cell r="D80" t="str">
            <v>Power Couple Ed. Domingo15"</v>
          </cell>
          <cell r="E80" t="str">
            <v>Power Couple Ed. Domingo</v>
          </cell>
          <cell r="F80" t="str">
            <v>15"</v>
          </cell>
          <cell r="G80" t="str">
            <v>DOM</v>
          </cell>
          <cell r="H80" t="str">
            <v>14H00</v>
          </cell>
          <cell r="I80">
            <v>2.8</v>
          </cell>
          <cell r="J80">
            <v>41574</v>
          </cell>
          <cell r="K80">
            <v>0</v>
          </cell>
        </row>
        <row r="81">
          <cell r="D81" t="str">
            <v>Game dos 10015"</v>
          </cell>
          <cell r="E81" t="str">
            <v>Game dos 100</v>
          </cell>
          <cell r="F81" t="str">
            <v>15"</v>
          </cell>
          <cell r="G81" t="str">
            <v>DOM</v>
          </cell>
          <cell r="H81" t="str">
            <v>14H15</v>
          </cell>
          <cell r="I81">
            <v>0</v>
          </cell>
          <cell r="J81">
            <v>0</v>
          </cell>
          <cell r="K81">
            <v>0</v>
          </cell>
        </row>
        <row r="82">
          <cell r="D82" t="str">
            <v>Acerte ou Caia15"</v>
          </cell>
          <cell r="E82" t="str">
            <v>Acerte ou Caia</v>
          </cell>
          <cell r="F82" t="str">
            <v>15"</v>
          </cell>
          <cell r="G82" t="str">
            <v>DOM</v>
          </cell>
          <cell r="H82" t="str">
            <v>15H45</v>
          </cell>
          <cell r="I82">
            <v>5.4</v>
          </cell>
          <cell r="J82">
            <v>84702</v>
          </cell>
          <cell r="K82">
            <v>7892.95</v>
          </cell>
        </row>
        <row r="83">
          <cell r="D83" t="str">
            <v>Love&amp;Dance15"</v>
          </cell>
          <cell r="E83" t="str">
            <v>Love&amp;Dance</v>
          </cell>
          <cell r="F83" t="str">
            <v>15"</v>
          </cell>
          <cell r="G83" t="str">
            <v>DOM</v>
          </cell>
          <cell r="H83" t="str">
            <v>18H15</v>
          </cell>
          <cell r="I83">
            <v>4.3</v>
          </cell>
          <cell r="J83">
            <v>68772</v>
          </cell>
          <cell r="K83">
            <v>7892.95</v>
          </cell>
        </row>
        <row r="84">
          <cell r="D84" t="str">
            <v>Domingo Espetacular15"</v>
          </cell>
          <cell r="E84" t="str">
            <v>Domingo Espetacular</v>
          </cell>
          <cell r="F84" t="str">
            <v>15"</v>
          </cell>
          <cell r="G84" t="str">
            <v>DOM</v>
          </cell>
          <cell r="H84" t="str">
            <v>19H45</v>
          </cell>
          <cell r="I84">
            <v>7.3</v>
          </cell>
          <cell r="J84">
            <v>118505</v>
          </cell>
          <cell r="K84">
            <v>12920.050000000001</v>
          </cell>
        </row>
        <row r="85">
          <cell r="D85" t="str">
            <v>Esporte Record15"</v>
          </cell>
          <cell r="E85" t="str">
            <v>Esporte Record</v>
          </cell>
          <cell r="F85" t="str">
            <v>15"</v>
          </cell>
          <cell r="G85" t="str">
            <v>DOM</v>
          </cell>
          <cell r="H85" t="str">
            <v>23H00</v>
          </cell>
          <cell r="I85">
            <v>2.1</v>
          </cell>
          <cell r="J85">
            <v>31472</v>
          </cell>
          <cell r="K85">
            <v>7476.3</v>
          </cell>
        </row>
        <row r="86">
          <cell r="D86" t="str">
            <v>Série De Domingo15"</v>
          </cell>
          <cell r="E86" t="str">
            <v>Série De Domingo</v>
          </cell>
          <cell r="F86" t="str">
            <v>15"</v>
          </cell>
          <cell r="G86" t="str">
            <v>DOM</v>
          </cell>
          <cell r="H86" t="str">
            <v>00H15</v>
          </cell>
          <cell r="I86">
            <v>1.1000000000000001</v>
          </cell>
          <cell r="J86">
            <v>17096</v>
          </cell>
          <cell r="K86">
            <v>2988.7000000000003</v>
          </cell>
        </row>
        <row r="87">
          <cell r="D87" t="str">
            <v>DF No Ar DF45"</v>
          </cell>
          <cell r="E87" t="str">
            <v>DF No Ar DF</v>
          </cell>
          <cell r="F87" t="str">
            <v>45"</v>
          </cell>
          <cell r="G87" t="str">
            <v>SEG/SEX</v>
          </cell>
          <cell r="H87" t="str">
            <v>07H00</v>
          </cell>
          <cell r="I87">
            <v>1.7</v>
          </cell>
          <cell r="J87">
            <v>26421</v>
          </cell>
          <cell r="K87">
            <v>6126</v>
          </cell>
        </row>
        <row r="88">
          <cell r="D88" t="str">
            <v>Fala Brasil45"</v>
          </cell>
          <cell r="E88" t="str">
            <v>Fala Brasil</v>
          </cell>
          <cell r="F88" t="str">
            <v>45"</v>
          </cell>
          <cell r="G88" t="str">
            <v>SEG/SEX</v>
          </cell>
          <cell r="H88" t="str">
            <v>08H30</v>
          </cell>
          <cell r="I88">
            <v>2.2999999999999998</v>
          </cell>
          <cell r="J88">
            <v>36134</v>
          </cell>
          <cell r="K88">
            <v>8647.5</v>
          </cell>
        </row>
        <row r="89">
          <cell r="D89" t="str">
            <v>Hoje em Dia45"</v>
          </cell>
          <cell r="E89" t="str">
            <v>Hoje em Dia</v>
          </cell>
          <cell r="F89" t="str">
            <v>45"</v>
          </cell>
          <cell r="G89" t="str">
            <v>SEG/SEX</v>
          </cell>
          <cell r="H89" t="str">
            <v>09H30</v>
          </cell>
          <cell r="I89">
            <v>2.4</v>
          </cell>
          <cell r="J89">
            <v>38465</v>
          </cell>
          <cell r="K89">
            <v>8142</v>
          </cell>
        </row>
        <row r="90">
          <cell r="D90" t="str">
            <v>Balanço Geral DF45"</v>
          </cell>
          <cell r="E90" t="str">
            <v>Balanço Geral DF</v>
          </cell>
          <cell r="F90" t="str">
            <v>45"</v>
          </cell>
          <cell r="G90" t="str">
            <v>SEG/SEX</v>
          </cell>
          <cell r="H90" t="str">
            <v>11H30</v>
          </cell>
          <cell r="I90">
            <v>5.5</v>
          </cell>
          <cell r="J90">
            <v>87033</v>
          </cell>
          <cell r="K90">
            <v>11694</v>
          </cell>
        </row>
        <row r="91">
          <cell r="D91" t="str">
            <v>Novela da tarde I45"</v>
          </cell>
          <cell r="E91" t="str">
            <v>Novela da tarde I</v>
          </cell>
          <cell r="F91" t="str">
            <v>45"</v>
          </cell>
          <cell r="G91" t="str">
            <v>SEG/SEX</v>
          </cell>
          <cell r="H91" t="str">
            <v>15H30</v>
          </cell>
          <cell r="I91">
            <v>4.4000000000000004</v>
          </cell>
          <cell r="J91">
            <v>66829</v>
          </cell>
          <cell r="K91">
            <v>10500</v>
          </cell>
        </row>
        <row r="92">
          <cell r="D92" t="str">
            <v>Cidade Alerta45"</v>
          </cell>
          <cell r="E92" t="str">
            <v>Cidade Alerta</v>
          </cell>
          <cell r="F92" t="str">
            <v>45"</v>
          </cell>
          <cell r="G92" t="str">
            <v>SEG/SEX</v>
          </cell>
          <cell r="H92" t="str">
            <v>16H30</v>
          </cell>
          <cell r="I92">
            <v>4.8</v>
          </cell>
          <cell r="J92">
            <v>75765</v>
          </cell>
          <cell r="K92">
            <v>9576</v>
          </cell>
        </row>
        <row r="93">
          <cell r="D93" t="str">
            <v>Cidade Alerta DF45"</v>
          </cell>
          <cell r="E93" t="str">
            <v>Cidade Alerta DF</v>
          </cell>
          <cell r="F93" t="str">
            <v>45"</v>
          </cell>
          <cell r="G93" t="str">
            <v>SEG/SEX</v>
          </cell>
          <cell r="H93" t="str">
            <v>18H00</v>
          </cell>
          <cell r="I93">
            <v>7.4</v>
          </cell>
          <cell r="J93">
            <v>120059</v>
          </cell>
          <cell r="K93">
            <v>12294</v>
          </cell>
        </row>
        <row r="94">
          <cell r="D94" t="str">
            <v>DF Record45"</v>
          </cell>
          <cell r="E94" t="str">
            <v>DF Record</v>
          </cell>
          <cell r="F94" t="str">
            <v>45"</v>
          </cell>
          <cell r="G94" t="str">
            <v>SEG/SEX</v>
          </cell>
          <cell r="H94" t="str">
            <v>19H15</v>
          </cell>
          <cell r="I94">
            <v>7.3</v>
          </cell>
          <cell r="J94">
            <v>118505</v>
          </cell>
          <cell r="K94">
            <v>18276</v>
          </cell>
        </row>
        <row r="95">
          <cell r="D95" t="str">
            <v>Jornal da Record45"</v>
          </cell>
          <cell r="E95" t="str">
            <v>Jornal da Record</v>
          </cell>
          <cell r="F95" t="str">
            <v>45"</v>
          </cell>
          <cell r="G95" t="str">
            <v>SEG/SEX</v>
          </cell>
          <cell r="H95" t="str">
            <v>19H55</v>
          </cell>
          <cell r="I95">
            <v>7.7</v>
          </cell>
          <cell r="J95">
            <v>125110</v>
          </cell>
          <cell r="K95">
            <v>31653</v>
          </cell>
        </row>
        <row r="96">
          <cell r="D96" t="str">
            <v>Novela 3 45"</v>
          </cell>
          <cell r="E96" t="str">
            <v xml:space="preserve">Novela 3 </v>
          </cell>
          <cell r="F96" t="str">
            <v>45"</v>
          </cell>
          <cell r="G96" t="str">
            <v>SEG/SEX</v>
          </cell>
          <cell r="H96" t="str">
            <v>21H00</v>
          </cell>
          <cell r="I96">
            <v>7</v>
          </cell>
          <cell r="J96">
            <v>115008</v>
          </cell>
          <cell r="K96">
            <v>31326</v>
          </cell>
        </row>
        <row r="97">
          <cell r="D97" t="str">
            <v>Novela 22H45"</v>
          </cell>
          <cell r="E97" t="str">
            <v>Novela 22H</v>
          </cell>
          <cell r="F97" t="str">
            <v>45"</v>
          </cell>
          <cell r="G97" t="str">
            <v>SEG/SEX</v>
          </cell>
          <cell r="H97" t="str">
            <v>22H00</v>
          </cell>
          <cell r="I97">
            <v>5.5</v>
          </cell>
          <cell r="J97">
            <v>91307</v>
          </cell>
          <cell r="K97">
            <v>25975.5</v>
          </cell>
        </row>
        <row r="98">
          <cell r="D98" t="str">
            <v>A Fazenda45"</v>
          </cell>
          <cell r="E98" t="str">
            <v>A Fazenda</v>
          </cell>
          <cell r="F98" t="str">
            <v>45"</v>
          </cell>
          <cell r="G98" t="str">
            <v>SEG/DOM</v>
          </cell>
          <cell r="H98" t="str">
            <v>22H30</v>
          </cell>
          <cell r="I98">
            <v>5.3</v>
          </cell>
          <cell r="J98">
            <v>81156</v>
          </cell>
          <cell r="K98">
            <v>26935.5</v>
          </cell>
        </row>
        <row r="99">
          <cell r="D99" t="str">
            <v>Série Prémium45"</v>
          </cell>
          <cell r="E99" t="str">
            <v>Série Prémium</v>
          </cell>
          <cell r="F99" t="str">
            <v>45"</v>
          </cell>
          <cell r="G99" t="str">
            <v>SEG/SEX</v>
          </cell>
          <cell r="H99" t="str">
            <v>23H45</v>
          </cell>
          <cell r="I99">
            <v>2.5</v>
          </cell>
          <cell r="J99">
            <v>35746</v>
          </cell>
          <cell r="K99">
            <v>13747.5</v>
          </cell>
        </row>
        <row r="100">
          <cell r="D100" t="str">
            <v>Quilos Mortais45"</v>
          </cell>
          <cell r="E100" t="str">
            <v>Quilos Mortais</v>
          </cell>
          <cell r="F100" t="str">
            <v>45"</v>
          </cell>
          <cell r="G100" t="str">
            <v>SEG/SEX</v>
          </cell>
          <cell r="H100" t="str">
            <v>23H15</v>
          </cell>
          <cell r="I100">
            <v>4.0999999999999996</v>
          </cell>
          <cell r="J100">
            <v>63721</v>
          </cell>
          <cell r="K100">
            <v>14139</v>
          </cell>
        </row>
        <row r="101">
          <cell r="D101" t="str">
            <v>Brasil Caminhoneiro45"</v>
          </cell>
          <cell r="E101" t="str">
            <v>Brasil Caminhoneiro</v>
          </cell>
          <cell r="F101" t="str">
            <v>45"</v>
          </cell>
          <cell r="G101" t="str">
            <v>SÁB</v>
          </cell>
          <cell r="H101" t="str">
            <v>07H00</v>
          </cell>
          <cell r="I101">
            <v>0.7</v>
          </cell>
          <cell r="J101">
            <v>11656</v>
          </cell>
          <cell r="K101">
            <v>6054</v>
          </cell>
        </row>
        <row r="102">
          <cell r="D102" t="str">
            <v>Fala Brasil - Ed. de Sábado45"</v>
          </cell>
          <cell r="E102" t="str">
            <v>Fala Brasil - Ed. de Sábado</v>
          </cell>
          <cell r="F102" t="str">
            <v>45"</v>
          </cell>
          <cell r="G102" t="str">
            <v>SÁB</v>
          </cell>
          <cell r="H102" t="str">
            <v>07H35</v>
          </cell>
          <cell r="I102">
            <v>2.7</v>
          </cell>
          <cell r="J102">
            <v>42351</v>
          </cell>
          <cell r="K102">
            <v>7452</v>
          </cell>
        </row>
        <row r="103">
          <cell r="D103" t="str">
            <v>Balanço Geral DF - Ed. de Sábado45"</v>
          </cell>
          <cell r="E103" t="str">
            <v>Balanço Geral DF - Ed. de Sábado</v>
          </cell>
          <cell r="F103" t="str">
            <v>45"</v>
          </cell>
          <cell r="G103" t="str">
            <v>SÁB</v>
          </cell>
          <cell r="H103" t="str">
            <v>13H00</v>
          </cell>
          <cell r="I103">
            <v>4.4000000000000004</v>
          </cell>
          <cell r="J103">
            <v>70326</v>
          </cell>
          <cell r="K103">
            <v>11694</v>
          </cell>
        </row>
        <row r="104">
          <cell r="D104" t="str">
            <v>Cine Aventura45"</v>
          </cell>
          <cell r="E104" t="str">
            <v>Cine Aventura</v>
          </cell>
          <cell r="F104" t="str">
            <v>45"</v>
          </cell>
          <cell r="G104" t="str">
            <v>SÁB</v>
          </cell>
          <cell r="H104" t="str">
            <v>15H00</v>
          </cell>
          <cell r="I104">
            <v>3.6</v>
          </cell>
          <cell r="J104">
            <v>59835</v>
          </cell>
          <cell r="K104">
            <v>8142</v>
          </cell>
        </row>
        <row r="105">
          <cell r="D105" t="str">
            <v>Cidade Alerta - Ed. de Sábado 145"</v>
          </cell>
          <cell r="E105" t="str">
            <v>Cidade Alerta - Ed. de Sábado 1</v>
          </cell>
          <cell r="F105" t="str">
            <v>45"</v>
          </cell>
          <cell r="G105" t="str">
            <v>SÁB</v>
          </cell>
          <cell r="H105" t="str">
            <v>17H00</v>
          </cell>
          <cell r="I105">
            <v>3.9</v>
          </cell>
          <cell r="J105">
            <v>62555</v>
          </cell>
          <cell r="K105">
            <v>8659.5</v>
          </cell>
        </row>
        <row r="106">
          <cell r="D106" t="str">
            <v>Jornal da Record - Ed. de Sábado45"</v>
          </cell>
          <cell r="E106" t="str">
            <v>Jornal da Record - Ed. de Sábado</v>
          </cell>
          <cell r="F106" t="str">
            <v>45"</v>
          </cell>
          <cell r="G106" t="str">
            <v>SÁB</v>
          </cell>
          <cell r="H106" t="str">
            <v>19H45</v>
          </cell>
          <cell r="I106">
            <v>5.0999999999999996</v>
          </cell>
          <cell r="J106">
            <v>84702</v>
          </cell>
          <cell r="K106">
            <v>27478.5</v>
          </cell>
        </row>
        <row r="107">
          <cell r="D107" t="str">
            <v>Cidade Alerta - Ed. de Sábado 245"</v>
          </cell>
          <cell r="E107" t="str">
            <v>Cidade Alerta - Ed. de Sábado 2</v>
          </cell>
          <cell r="F107" t="str">
            <v>45"</v>
          </cell>
          <cell r="G107" t="str">
            <v>SÁB</v>
          </cell>
          <cell r="H107" t="str">
            <v>21H00</v>
          </cell>
          <cell r="I107">
            <v>4</v>
          </cell>
          <cell r="J107">
            <v>66052</v>
          </cell>
          <cell r="K107">
            <v>8659.5</v>
          </cell>
        </row>
        <row r="108">
          <cell r="D108" t="str">
            <v>Super Tela45"</v>
          </cell>
          <cell r="E108" t="str">
            <v>Super Tela</v>
          </cell>
          <cell r="F108" t="str">
            <v>45"</v>
          </cell>
          <cell r="G108" t="str">
            <v>SÁB</v>
          </cell>
          <cell r="H108" t="str">
            <v>23H15</v>
          </cell>
          <cell r="I108">
            <v>2.7</v>
          </cell>
          <cell r="J108">
            <v>39243</v>
          </cell>
          <cell r="K108">
            <v>14139</v>
          </cell>
        </row>
        <row r="109">
          <cell r="D109" t="str">
            <v>Agro Record DF45"</v>
          </cell>
          <cell r="E109" t="str">
            <v>Agro Record DF</v>
          </cell>
          <cell r="F109" t="str">
            <v>45"</v>
          </cell>
          <cell r="G109" t="str">
            <v>DOM</v>
          </cell>
          <cell r="H109" t="str">
            <v>09H00</v>
          </cell>
          <cell r="I109">
            <v>0.9</v>
          </cell>
          <cell r="J109">
            <v>15153</v>
          </cell>
          <cell r="K109">
            <v>5998.5</v>
          </cell>
        </row>
        <row r="110">
          <cell r="D110" t="str">
            <v>Auto Record45"</v>
          </cell>
          <cell r="E110" t="str">
            <v>Auto Record</v>
          </cell>
          <cell r="F110" t="str">
            <v>45"</v>
          </cell>
          <cell r="G110" t="str">
            <v>DOM</v>
          </cell>
          <cell r="H110" t="str">
            <v>09H40</v>
          </cell>
          <cell r="I110">
            <v>1.5</v>
          </cell>
          <cell r="J110">
            <v>24478</v>
          </cell>
          <cell r="K110">
            <v>7797</v>
          </cell>
        </row>
        <row r="111">
          <cell r="D111" t="str">
            <v>Record Teen: Todo mundo odeia o Cris45"</v>
          </cell>
          <cell r="E111" t="str">
            <v>Record Teen: Todo mundo odeia o Cris</v>
          </cell>
          <cell r="F111" t="str">
            <v>45"</v>
          </cell>
          <cell r="G111" t="str">
            <v>DOM</v>
          </cell>
          <cell r="H111" t="str">
            <v>11H00</v>
          </cell>
          <cell r="I111">
            <v>2.2000000000000002</v>
          </cell>
          <cell r="J111">
            <v>37300</v>
          </cell>
          <cell r="K111">
            <v>0</v>
          </cell>
        </row>
        <row r="112">
          <cell r="D112" t="str">
            <v>Record Teen: Eu, a patroa e as crianças45"</v>
          </cell>
          <cell r="E112" t="str">
            <v>Record Teen: Eu, a patroa e as crianças</v>
          </cell>
          <cell r="F112" t="str">
            <v>45"</v>
          </cell>
          <cell r="G112" t="str">
            <v>DOM</v>
          </cell>
          <cell r="H112" t="str">
            <v>12H15</v>
          </cell>
          <cell r="I112">
            <v>2.5</v>
          </cell>
          <cell r="J112">
            <v>40797</v>
          </cell>
          <cell r="K112">
            <v>11368.5</v>
          </cell>
        </row>
        <row r="113">
          <cell r="D113" t="str">
            <v>Cine Maior45"</v>
          </cell>
          <cell r="E113" t="str">
            <v>Cine Maior</v>
          </cell>
          <cell r="F113" t="str">
            <v>45"</v>
          </cell>
          <cell r="G113" t="str">
            <v>DOM</v>
          </cell>
          <cell r="H113" t="str">
            <v>14H00</v>
          </cell>
          <cell r="I113">
            <v>3.4</v>
          </cell>
          <cell r="J113">
            <v>52841</v>
          </cell>
          <cell r="K113">
            <v>11368.5</v>
          </cell>
        </row>
        <row r="114">
          <cell r="D114" t="str">
            <v>Power Couple Ed. Domingo45"</v>
          </cell>
          <cell r="E114" t="str">
            <v>Power Couple Ed. Domingo</v>
          </cell>
          <cell r="F114" t="str">
            <v>45"</v>
          </cell>
          <cell r="G114" t="str">
            <v>DOM</v>
          </cell>
          <cell r="H114" t="str">
            <v>14H00</v>
          </cell>
          <cell r="I114">
            <v>2.8</v>
          </cell>
          <cell r="J114">
            <v>41574</v>
          </cell>
          <cell r="K114">
            <v>0</v>
          </cell>
        </row>
        <row r="115">
          <cell r="D115" t="str">
            <v>Game dos 10045"</v>
          </cell>
          <cell r="E115" t="str">
            <v>Game dos 100</v>
          </cell>
          <cell r="F115" t="str">
            <v>45"</v>
          </cell>
          <cell r="G115" t="str">
            <v>DOM</v>
          </cell>
          <cell r="H115" t="str">
            <v>14H15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Acerte ou Caia45"</v>
          </cell>
          <cell r="E116" t="str">
            <v>Acerte ou Caia</v>
          </cell>
          <cell r="F116" t="str">
            <v>45"</v>
          </cell>
          <cell r="G116" t="str">
            <v>DOM</v>
          </cell>
          <cell r="H116" t="str">
            <v>15H45</v>
          </cell>
          <cell r="I116">
            <v>5.4</v>
          </cell>
          <cell r="J116">
            <v>84702</v>
          </cell>
          <cell r="K116">
            <v>18214.5</v>
          </cell>
        </row>
        <row r="117">
          <cell r="D117" t="str">
            <v>Love&amp;Dance45"</v>
          </cell>
          <cell r="E117" t="str">
            <v>Love&amp;Dance</v>
          </cell>
          <cell r="F117" t="str">
            <v>45"</v>
          </cell>
          <cell r="G117" t="str">
            <v>DOM</v>
          </cell>
          <cell r="H117" t="str">
            <v>18H15</v>
          </cell>
          <cell r="I117">
            <v>4.3</v>
          </cell>
          <cell r="J117">
            <v>68772</v>
          </cell>
          <cell r="K117">
            <v>18214.5</v>
          </cell>
        </row>
        <row r="118">
          <cell r="D118" t="str">
            <v>Domingo Espetacular45"</v>
          </cell>
          <cell r="E118" t="str">
            <v>Domingo Espetacular</v>
          </cell>
          <cell r="F118" t="str">
            <v>45"</v>
          </cell>
          <cell r="G118" t="str">
            <v>DOM</v>
          </cell>
          <cell r="H118" t="str">
            <v>19H45</v>
          </cell>
          <cell r="I118">
            <v>7.3</v>
          </cell>
          <cell r="J118">
            <v>118505</v>
          </cell>
          <cell r="K118">
            <v>29815.5</v>
          </cell>
        </row>
        <row r="119">
          <cell r="D119" t="str">
            <v>Esporte Record45"</v>
          </cell>
          <cell r="E119" t="str">
            <v>Esporte Record</v>
          </cell>
          <cell r="F119" t="str">
            <v>45"</v>
          </cell>
          <cell r="G119" t="str">
            <v>DOM</v>
          </cell>
          <cell r="H119" t="str">
            <v>23H00</v>
          </cell>
          <cell r="I119">
            <v>2.1</v>
          </cell>
          <cell r="J119">
            <v>31472</v>
          </cell>
          <cell r="K119">
            <v>17253</v>
          </cell>
        </row>
        <row r="120">
          <cell r="D120" t="str">
            <v>Série De Domingo45"</v>
          </cell>
          <cell r="E120" t="str">
            <v>Série De Domingo</v>
          </cell>
          <cell r="F120" t="str">
            <v>45"</v>
          </cell>
          <cell r="G120" t="str">
            <v>DOM</v>
          </cell>
          <cell r="H120" t="str">
            <v>00H15</v>
          </cell>
          <cell r="I120">
            <v>1.1000000000000001</v>
          </cell>
          <cell r="J120">
            <v>17096</v>
          </cell>
          <cell r="K120">
            <v>6897</v>
          </cell>
        </row>
        <row r="121">
          <cell r="D121" t="str">
            <v>DF No Ar DF60"</v>
          </cell>
          <cell r="E121" t="str">
            <v>DF No Ar DF</v>
          </cell>
          <cell r="F121" t="str">
            <v>60"</v>
          </cell>
          <cell r="G121" t="str">
            <v>SEG/SEX</v>
          </cell>
          <cell r="H121" t="str">
            <v>07H00</v>
          </cell>
          <cell r="I121">
            <v>1.7</v>
          </cell>
          <cell r="J121">
            <v>26421</v>
          </cell>
          <cell r="K121">
            <v>8168</v>
          </cell>
        </row>
        <row r="122">
          <cell r="D122" t="str">
            <v>Fala Brasil60"</v>
          </cell>
          <cell r="E122" t="str">
            <v>Fala Brasil</v>
          </cell>
          <cell r="F122" t="str">
            <v>60"</v>
          </cell>
          <cell r="G122" t="str">
            <v>SEG/SEX</v>
          </cell>
          <cell r="H122" t="str">
            <v>08H30</v>
          </cell>
          <cell r="I122">
            <v>2.2999999999999998</v>
          </cell>
          <cell r="J122">
            <v>36134</v>
          </cell>
          <cell r="K122">
            <v>11530</v>
          </cell>
        </row>
        <row r="123">
          <cell r="D123" t="str">
            <v>Hoje em Dia60"</v>
          </cell>
          <cell r="E123" t="str">
            <v>Hoje em Dia</v>
          </cell>
          <cell r="F123" t="str">
            <v>60"</v>
          </cell>
          <cell r="G123" t="str">
            <v>SEG/SEX</v>
          </cell>
          <cell r="H123" t="str">
            <v>09H30</v>
          </cell>
          <cell r="I123">
            <v>2.4</v>
          </cell>
          <cell r="J123">
            <v>38465</v>
          </cell>
          <cell r="K123">
            <v>10856</v>
          </cell>
        </row>
        <row r="124">
          <cell r="D124" t="str">
            <v>Balanço Geral DF60"</v>
          </cell>
          <cell r="E124" t="str">
            <v>Balanço Geral DF</v>
          </cell>
          <cell r="F124" t="str">
            <v>60"</v>
          </cell>
          <cell r="G124" t="str">
            <v>SEG/SEX</v>
          </cell>
          <cell r="H124" t="str">
            <v>11H30</v>
          </cell>
          <cell r="I124">
            <v>5.5</v>
          </cell>
          <cell r="J124">
            <v>87033</v>
          </cell>
          <cell r="K124">
            <v>15592</v>
          </cell>
        </row>
        <row r="125">
          <cell r="D125" t="str">
            <v>Novela da tarde I60"</v>
          </cell>
          <cell r="E125" t="str">
            <v>Novela da tarde I</v>
          </cell>
          <cell r="F125" t="str">
            <v>60"</v>
          </cell>
          <cell r="G125" t="str">
            <v>SEG/SEX</v>
          </cell>
          <cell r="H125" t="str">
            <v>15H30</v>
          </cell>
          <cell r="I125">
            <v>4.4000000000000004</v>
          </cell>
          <cell r="J125">
            <v>66829</v>
          </cell>
          <cell r="K125">
            <v>14000</v>
          </cell>
        </row>
        <row r="126">
          <cell r="D126" t="str">
            <v>Cidade Alerta60"</v>
          </cell>
          <cell r="E126" t="str">
            <v>Cidade Alerta</v>
          </cell>
          <cell r="F126" t="str">
            <v>60"</v>
          </cell>
          <cell r="G126" t="str">
            <v>SEG/SEX</v>
          </cell>
          <cell r="H126" t="str">
            <v>16H30</v>
          </cell>
          <cell r="I126">
            <v>4.8</v>
          </cell>
          <cell r="J126">
            <v>75765</v>
          </cell>
          <cell r="K126">
            <v>12768</v>
          </cell>
        </row>
        <row r="127">
          <cell r="D127" t="str">
            <v>Cidade Alerta DF60"</v>
          </cell>
          <cell r="E127" t="str">
            <v>Cidade Alerta DF</v>
          </cell>
          <cell r="F127" t="str">
            <v>60"</v>
          </cell>
          <cell r="G127" t="str">
            <v>SEG/SEX</v>
          </cell>
          <cell r="H127" t="str">
            <v>18H00</v>
          </cell>
          <cell r="I127">
            <v>7.4</v>
          </cell>
          <cell r="J127">
            <v>120059</v>
          </cell>
          <cell r="K127">
            <v>16392</v>
          </cell>
        </row>
        <row r="128">
          <cell r="D128" t="str">
            <v>DF Record60"</v>
          </cell>
          <cell r="E128" t="str">
            <v>DF Record</v>
          </cell>
          <cell r="F128" t="str">
            <v>60"</v>
          </cell>
          <cell r="G128" t="str">
            <v>SEG/SEX</v>
          </cell>
          <cell r="H128" t="str">
            <v>19H15</v>
          </cell>
          <cell r="I128">
            <v>7.3</v>
          </cell>
          <cell r="J128">
            <v>118505</v>
          </cell>
          <cell r="K128">
            <v>24368</v>
          </cell>
        </row>
        <row r="129">
          <cell r="D129" t="str">
            <v>Jornal da Record60"</v>
          </cell>
          <cell r="E129" t="str">
            <v>Jornal da Record</v>
          </cell>
          <cell r="F129" t="str">
            <v>60"</v>
          </cell>
          <cell r="G129" t="str">
            <v>SEG/SEX</v>
          </cell>
          <cell r="H129" t="str">
            <v>19H55</v>
          </cell>
          <cell r="I129">
            <v>7.7</v>
          </cell>
          <cell r="J129">
            <v>125110</v>
          </cell>
          <cell r="K129">
            <v>42204</v>
          </cell>
        </row>
        <row r="130">
          <cell r="D130" t="str">
            <v>Novela 3 60"</v>
          </cell>
          <cell r="E130" t="str">
            <v xml:space="preserve">Novela 3 </v>
          </cell>
          <cell r="F130" t="str">
            <v>60"</v>
          </cell>
          <cell r="G130" t="str">
            <v>SEG/SEX</v>
          </cell>
          <cell r="H130" t="str">
            <v>21H00</v>
          </cell>
          <cell r="I130">
            <v>7</v>
          </cell>
          <cell r="J130">
            <v>115008</v>
          </cell>
          <cell r="K130">
            <v>41768</v>
          </cell>
        </row>
        <row r="131">
          <cell r="D131" t="str">
            <v>Novela 22H60"</v>
          </cell>
          <cell r="E131" t="str">
            <v>Novela 22H</v>
          </cell>
          <cell r="F131" t="str">
            <v>60"</v>
          </cell>
          <cell r="G131" t="str">
            <v>SEG/SEX</v>
          </cell>
          <cell r="H131" t="str">
            <v>22H00</v>
          </cell>
          <cell r="I131">
            <v>5.5</v>
          </cell>
          <cell r="J131">
            <v>91307</v>
          </cell>
          <cell r="K131">
            <v>34634</v>
          </cell>
        </row>
        <row r="132">
          <cell r="D132" t="str">
            <v>A Fazenda60"</v>
          </cell>
          <cell r="E132" t="str">
            <v>A Fazenda</v>
          </cell>
          <cell r="F132" t="str">
            <v>60"</v>
          </cell>
          <cell r="G132" t="str">
            <v>SEG/DOM</v>
          </cell>
          <cell r="H132" t="str">
            <v>22H30</v>
          </cell>
          <cell r="I132">
            <v>5.3</v>
          </cell>
          <cell r="J132">
            <v>81156</v>
          </cell>
          <cell r="K132">
            <v>35914</v>
          </cell>
        </row>
        <row r="133">
          <cell r="D133" t="str">
            <v>Série Prémium60"</v>
          </cell>
          <cell r="E133" t="str">
            <v>Série Prémium</v>
          </cell>
          <cell r="F133" t="str">
            <v>60"</v>
          </cell>
          <cell r="G133" t="str">
            <v>SEG/SEX</v>
          </cell>
          <cell r="H133" t="str">
            <v>23H45</v>
          </cell>
          <cell r="I133">
            <v>2.5</v>
          </cell>
          <cell r="J133">
            <v>35746</v>
          </cell>
          <cell r="K133">
            <v>18330</v>
          </cell>
        </row>
        <row r="134">
          <cell r="D134" t="str">
            <v>Quilos Mortais60"</v>
          </cell>
          <cell r="E134" t="str">
            <v>Quilos Mortais</v>
          </cell>
          <cell r="F134" t="str">
            <v>60"</v>
          </cell>
          <cell r="G134" t="str">
            <v>SEG/SEX</v>
          </cell>
          <cell r="H134" t="str">
            <v>23H15</v>
          </cell>
          <cell r="I134">
            <v>4.0999999999999996</v>
          </cell>
          <cell r="J134">
            <v>63721</v>
          </cell>
          <cell r="K134">
            <v>18852</v>
          </cell>
        </row>
        <row r="135">
          <cell r="D135" t="str">
            <v>Brasil Caminhoneiro60"</v>
          </cell>
          <cell r="E135" t="str">
            <v>Brasil Caminhoneiro</v>
          </cell>
          <cell r="F135" t="str">
            <v>60"</v>
          </cell>
          <cell r="G135" t="str">
            <v>SÁB</v>
          </cell>
          <cell r="H135" t="str">
            <v>07H00</v>
          </cell>
          <cell r="I135">
            <v>0.7</v>
          </cell>
          <cell r="J135">
            <v>11656</v>
          </cell>
          <cell r="K135">
            <v>8072</v>
          </cell>
        </row>
        <row r="136">
          <cell r="D136" t="str">
            <v>Fala Brasil - Ed. de Sábado60"</v>
          </cell>
          <cell r="E136" t="str">
            <v>Fala Brasil - Ed. de Sábado</v>
          </cell>
          <cell r="F136" t="str">
            <v>60"</v>
          </cell>
          <cell r="G136" t="str">
            <v>SÁB</v>
          </cell>
          <cell r="H136" t="str">
            <v>07H35</v>
          </cell>
          <cell r="I136">
            <v>2.7</v>
          </cell>
          <cell r="J136">
            <v>42351</v>
          </cell>
          <cell r="K136">
            <v>9936</v>
          </cell>
        </row>
        <row r="137">
          <cell r="D137" t="str">
            <v>Balanço Geral DF - Ed. de Sábado60"</v>
          </cell>
          <cell r="E137" t="str">
            <v>Balanço Geral DF - Ed. de Sábado</v>
          </cell>
          <cell r="F137" t="str">
            <v>60"</v>
          </cell>
          <cell r="G137" t="str">
            <v>SÁB</v>
          </cell>
          <cell r="H137" t="str">
            <v>13H00</v>
          </cell>
          <cell r="I137">
            <v>4.4000000000000004</v>
          </cell>
          <cell r="J137">
            <v>70326</v>
          </cell>
          <cell r="K137">
            <v>15592</v>
          </cell>
        </row>
        <row r="138">
          <cell r="D138" t="str">
            <v>Cine Aventura60"</v>
          </cell>
          <cell r="E138" t="str">
            <v>Cine Aventura</v>
          </cell>
          <cell r="F138" t="str">
            <v>60"</v>
          </cell>
          <cell r="G138" t="str">
            <v>SÁB</v>
          </cell>
          <cell r="H138" t="str">
            <v>15H00</v>
          </cell>
          <cell r="I138">
            <v>3.6</v>
          </cell>
          <cell r="J138">
            <v>59835</v>
          </cell>
          <cell r="K138">
            <v>10856</v>
          </cell>
        </row>
        <row r="139">
          <cell r="D139" t="str">
            <v>Cidade Alerta - Ed. de Sábado 160"</v>
          </cell>
          <cell r="E139" t="str">
            <v>Cidade Alerta - Ed. de Sábado 1</v>
          </cell>
          <cell r="F139" t="str">
            <v>60"</v>
          </cell>
          <cell r="G139" t="str">
            <v>SÁB</v>
          </cell>
          <cell r="H139" t="str">
            <v>17H00</v>
          </cell>
          <cell r="I139">
            <v>3.9</v>
          </cell>
          <cell r="J139">
            <v>62555</v>
          </cell>
          <cell r="K139">
            <v>11546</v>
          </cell>
        </row>
        <row r="140">
          <cell r="D140" t="str">
            <v>Jornal da Record - Ed. de Sábado60"</v>
          </cell>
          <cell r="E140" t="str">
            <v>Jornal da Record - Ed. de Sábado</v>
          </cell>
          <cell r="F140" t="str">
            <v>60"</v>
          </cell>
          <cell r="G140" t="str">
            <v>SÁB</v>
          </cell>
          <cell r="H140" t="str">
            <v>19H45</v>
          </cell>
          <cell r="I140">
            <v>5.0999999999999996</v>
          </cell>
          <cell r="J140">
            <v>84702</v>
          </cell>
          <cell r="K140">
            <v>36638</v>
          </cell>
        </row>
        <row r="141">
          <cell r="D141" t="str">
            <v>Cidade Alerta - Ed. de Sábado 260"</v>
          </cell>
          <cell r="E141" t="str">
            <v>Cidade Alerta - Ed. de Sábado 2</v>
          </cell>
          <cell r="F141" t="str">
            <v>60"</v>
          </cell>
          <cell r="G141" t="str">
            <v>SÁB</v>
          </cell>
          <cell r="H141" t="str">
            <v>21H00</v>
          </cell>
          <cell r="I141">
            <v>4</v>
          </cell>
          <cell r="J141">
            <v>66052</v>
          </cell>
          <cell r="K141">
            <v>11546</v>
          </cell>
        </row>
        <row r="142">
          <cell r="D142" t="str">
            <v>Super Tela60"</v>
          </cell>
          <cell r="E142" t="str">
            <v>Super Tela</v>
          </cell>
          <cell r="F142" t="str">
            <v>60"</v>
          </cell>
          <cell r="G142" t="str">
            <v>SÁB</v>
          </cell>
          <cell r="H142" t="str">
            <v>23H15</v>
          </cell>
          <cell r="I142">
            <v>2.7</v>
          </cell>
          <cell r="J142">
            <v>39243</v>
          </cell>
          <cell r="K142">
            <v>18852</v>
          </cell>
        </row>
        <row r="143">
          <cell r="D143" t="str">
            <v>Agro Record DF60"</v>
          </cell>
          <cell r="E143" t="str">
            <v>Agro Record DF</v>
          </cell>
          <cell r="F143" t="str">
            <v>60"</v>
          </cell>
          <cell r="G143" t="str">
            <v>DOM</v>
          </cell>
          <cell r="H143" t="str">
            <v>09H00</v>
          </cell>
          <cell r="I143">
            <v>0.9</v>
          </cell>
          <cell r="J143">
            <v>15153</v>
          </cell>
          <cell r="K143">
            <v>7998</v>
          </cell>
        </row>
        <row r="144">
          <cell r="D144" t="str">
            <v>Auto Record60"</v>
          </cell>
          <cell r="E144" t="str">
            <v>Auto Record</v>
          </cell>
          <cell r="F144" t="str">
            <v>60"</v>
          </cell>
          <cell r="G144" t="str">
            <v>DOM</v>
          </cell>
          <cell r="H144" t="str">
            <v>09H40</v>
          </cell>
          <cell r="I144">
            <v>1.5</v>
          </cell>
          <cell r="J144">
            <v>24478</v>
          </cell>
          <cell r="K144">
            <v>10396</v>
          </cell>
        </row>
        <row r="145">
          <cell r="D145" t="str">
            <v>Record Teen: Todo mundo odeia o Cris60"</v>
          </cell>
          <cell r="E145" t="str">
            <v>Record Teen: Todo mundo odeia o Cris</v>
          </cell>
          <cell r="F145" t="str">
            <v>60"</v>
          </cell>
          <cell r="G145" t="str">
            <v>DOM</v>
          </cell>
          <cell r="H145" t="str">
            <v>11H00</v>
          </cell>
          <cell r="I145">
            <v>2.2000000000000002</v>
          </cell>
          <cell r="J145">
            <v>37300</v>
          </cell>
          <cell r="K145">
            <v>0</v>
          </cell>
        </row>
        <row r="146">
          <cell r="D146" t="str">
            <v>Record Teen: Eu, a patroa e as crianças60"</v>
          </cell>
          <cell r="E146" t="str">
            <v>Record Teen: Eu, a patroa e as crianças</v>
          </cell>
          <cell r="F146" t="str">
            <v>60"</v>
          </cell>
          <cell r="G146" t="str">
            <v>DOM</v>
          </cell>
          <cell r="H146" t="str">
            <v>12H15</v>
          </cell>
          <cell r="I146">
            <v>2.5</v>
          </cell>
          <cell r="J146">
            <v>40797</v>
          </cell>
          <cell r="K146">
            <v>15158</v>
          </cell>
        </row>
        <row r="147">
          <cell r="D147" t="str">
            <v>Cine Maior60"</v>
          </cell>
          <cell r="E147" t="str">
            <v>Cine Maior</v>
          </cell>
          <cell r="F147" t="str">
            <v>60"</v>
          </cell>
          <cell r="G147" t="str">
            <v>DOM</v>
          </cell>
          <cell r="H147" t="str">
            <v>14H00</v>
          </cell>
          <cell r="I147">
            <v>3.4</v>
          </cell>
          <cell r="J147">
            <v>52841</v>
          </cell>
          <cell r="K147">
            <v>15158</v>
          </cell>
        </row>
        <row r="148">
          <cell r="D148" t="str">
            <v>Power Couple Ed. Domingo60"</v>
          </cell>
          <cell r="E148" t="str">
            <v>Power Couple Ed. Domingo</v>
          </cell>
          <cell r="F148" t="str">
            <v>60"</v>
          </cell>
          <cell r="G148" t="str">
            <v>DOM</v>
          </cell>
          <cell r="H148" t="str">
            <v>14H00</v>
          </cell>
          <cell r="I148">
            <v>2.8</v>
          </cell>
          <cell r="J148">
            <v>41574</v>
          </cell>
          <cell r="K148">
            <v>0</v>
          </cell>
        </row>
        <row r="149">
          <cell r="D149" t="str">
            <v>Game dos 10060"</v>
          </cell>
          <cell r="E149" t="str">
            <v>Game dos 100</v>
          </cell>
          <cell r="F149" t="str">
            <v>60"</v>
          </cell>
          <cell r="G149" t="str">
            <v>DOM</v>
          </cell>
          <cell r="H149" t="str">
            <v>14H15</v>
          </cell>
          <cell r="I149">
            <v>0</v>
          </cell>
          <cell r="J149">
            <v>0</v>
          </cell>
          <cell r="K149">
            <v>0</v>
          </cell>
        </row>
        <row r="150">
          <cell r="D150" t="str">
            <v>Acerte ou Caia60"</v>
          </cell>
          <cell r="E150" t="str">
            <v>Acerte ou Caia</v>
          </cell>
          <cell r="F150" t="str">
            <v>60"</v>
          </cell>
          <cell r="G150" t="str">
            <v>DOM</v>
          </cell>
          <cell r="H150" t="str">
            <v>15H45</v>
          </cell>
          <cell r="I150">
            <v>5.4</v>
          </cell>
          <cell r="J150">
            <v>84702</v>
          </cell>
          <cell r="K150">
            <v>24286</v>
          </cell>
        </row>
        <row r="151">
          <cell r="D151" t="str">
            <v>Love&amp;Dance60"</v>
          </cell>
          <cell r="E151" t="str">
            <v>Love&amp;Dance</v>
          </cell>
          <cell r="F151" t="str">
            <v>60"</v>
          </cell>
          <cell r="G151" t="str">
            <v>DOM</v>
          </cell>
          <cell r="H151" t="str">
            <v>18H15</v>
          </cell>
          <cell r="I151">
            <v>4.3</v>
          </cell>
          <cell r="J151">
            <v>68772</v>
          </cell>
          <cell r="K151">
            <v>24286</v>
          </cell>
        </row>
        <row r="152">
          <cell r="D152" t="str">
            <v>Domingo Espetacular60"</v>
          </cell>
          <cell r="E152" t="str">
            <v>Domingo Espetacular</v>
          </cell>
          <cell r="F152" t="str">
            <v>60"</v>
          </cell>
          <cell r="G152" t="str">
            <v>DOM</v>
          </cell>
          <cell r="H152" t="str">
            <v>19H45</v>
          </cell>
          <cell r="I152">
            <v>7.3</v>
          </cell>
          <cell r="J152">
            <v>118505</v>
          </cell>
          <cell r="K152">
            <v>39754</v>
          </cell>
        </row>
        <row r="153">
          <cell r="D153" t="str">
            <v>Esporte Record60"</v>
          </cell>
          <cell r="E153" t="str">
            <v>Esporte Record</v>
          </cell>
          <cell r="F153" t="str">
            <v>60"</v>
          </cell>
          <cell r="G153" t="str">
            <v>DOM</v>
          </cell>
          <cell r="H153" t="str">
            <v>23H00</v>
          </cell>
          <cell r="I153">
            <v>2.1</v>
          </cell>
          <cell r="J153">
            <v>31472</v>
          </cell>
          <cell r="K153">
            <v>23004</v>
          </cell>
        </row>
        <row r="154">
          <cell r="D154" t="str">
            <v>Série De Domingo60"</v>
          </cell>
          <cell r="E154" t="str">
            <v>Série De Domingo</v>
          </cell>
          <cell r="F154" t="str">
            <v>60"</v>
          </cell>
          <cell r="G154" t="str">
            <v>DOM</v>
          </cell>
          <cell r="H154" t="str">
            <v>00H15</v>
          </cell>
          <cell r="I154">
            <v>1.1000000000000001</v>
          </cell>
          <cell r="J154">
            <v>17096</v>
          </cell>
          <cell r="K154">
            <v>9196</v>
          </cell>
        </row>
        <row r="155">
          <cell r="D155" t="str">
            <v>DF No Ar DF5"</v>
          </cell>
          <cell r="E155" t="str">
            <v>DF No Ar DF</v>
          </cell>
          <cell r="F155" t="str">
            <v>5"</v>
          </cell>
          <cell r="G155" t="str">
            <v>SEG/SEX</v>
          </cell>
          <cell r="H155" t="str">
            <v>07H00</v>
          </cell>
          <cell r="I155">
            <v>1.7</v>
          </cell>
          <cell r="J155">
            <v>26421</v>
          </cell>
          <cell r="K155">
            <v>1531.5</v>
          </cell>
        </row>
        <row r="156">
          <cell r="D156" t="str">
            <v>Fala Brasil5"</v>
          </cell>
          <cell r="E156" t="str">
            <v>Fala Brasil</v>
          </cell>
          <cell r="F156" t="str">
            <v>5"</v>
          </cell>
          <cell r="G156" t="str">
            <v>SEG/SEX</v>
          </cell>
          <cell r="H156" t="str">
            <v>08H30</v>
          </cell>
          <cell r="I156">
            <v>2.2999999999999998</v>
          </cell>
          <cell r="J156">
            <v>36134</v>
          </cell>
          <cell r="K156">
            <v>2161.875</v>
          </cell>
        </row>
        <row r="157">
          <cell r="D157" t="str">
            <v>Hoje em Dia5"</v>
          </cell>
          <cell r="E157" t="str">
            <v>Hoje em Dia</v>
          </cell>
          <cell r="F157" t="str">
            <v>5"</v>
          </cell>
          <cell r="G157" t="str">
            <v>SEG/SEX</v>
          </cell>
          <cell r="H157" t="str">
            <v>09H30</v>
          </cell>
          <cell r="I157">
            <v>2.4</v>
          </cell>
          <cell r="J157">
            <v>38465</v>
          </cell>
          <cell r="K157">
            <v>2035.5</v>
          </cell>
        </row>
        <row r="158">
          <cell r="D158" t="str">
            <v>Balanço Geral DF5"</v>
          </cell>
          <cell r="E158" t="str">
            <v>Balanço Geral DF</v>
          </cell>
          <cell r="F158" t="str">
            <v>5"</v>
          </cell>
          <cell r="G158" t="str">
            <v>SEG/SEX</v>
          </cell>
          <cell r="H158" t="str">
            <v>11H30</v>
          </cell>
          <cell r="I158">
            <v>5.5</v>
          </cell>
          <cell r="J158">
            <v>87033</v>
          </cell>
          <cell r="K158">
            <v>2923.5</v>
          </cell>
        </row>
        <row r="159">
          <cell r="D159" t="str">
            <v>Novela da tarde I5"</v>
          </cell>
          <cell r="E159" t="str">
            <v>Novela da tarde I</v>
          </cell>
          <cell r="F159" t="str">
            <v>5"</v>
          </cell>
          <cell r="G159" t="str">
            <v>SEG/SEX</v>
          </cell>
          <cell r="H159" t="str">
            <v>15H30</v>
          </cell>
          <cell r="I159">
            <v>4.4000000000000004</v>
          </cell>
          <cell r="J159">
            <v>66829</v>
          </cell>
          <cell r="K159">
            <v>2625</v>
          </cell>
        </row>
        <row r="160">
          <cell r="D160" t="str">
            <v>Cidade Alerta5"</v>
          </cell>
          <cell r="E160" t="str">
            <v>Cidade Alerta</v>
          </cell>
          <cell r="F160" t="str">
            <v>5"</v>
          </cell>
          <cell r="G160" t="str">
            <v>SEG/SEX</v>
          </cell>
          <cell r="H160" t="str">
            <v>16H30</v>
          </cell>
          <cell r="I160">
            <v>4.8</v>
          </cell>
          <cell r="J160">
            <v>75765</v>
          </cell>
          <cell r="K160">
            <v>2394</v>
          </cell>
        </row>
        <row r="161">
          <cell r="D161" t="str">
            <v>Cidade Alerta DF5"</v>
          </cell>
          <cell r="E161" t="str">
            <v>Cidade Alerta DF</v>
          </cell>
          <cell r="F161" t="str">
            <v>5"</v>
          </cell>
          <cell r="G161" t="str">
            <v>SEG/SEX</v>
          </cell>
          <cell r="H161" t="str">
            <v>18H00</v>
          </cell>
          <cell r="I161">
            <v>7.4</v>
          </cell>
          <cell r="J161">
            <v>120059</v>
          </cell>
          <cell r="K161">
            <v>3073.5</v>
          </cell>
        </row>
        <row r="162">
          <cell r="D162" t="str">
            <v>DF Record5"</v>
          </cell>
          <cell r="E162" t="str">
            <v>DF Record</v>
          </cell>
          <cell r="F162" t="str">
            <v>5"</v>
          </cell>
          <cell r="G162" t="str">
            <v>SEG/SEX</v>
          </cell>
          <cell r="H162" t="str">
            <v>19H15</v>
          </cell>
          <cell r="I162">
            <v>7.3</v>
          </cell>
          <cell r="J162">
            <v>118505</v>
          </cell>
          <cell r="K162">
            <v>4569</v>
          </cell>
        </row>
        <row r="163">
          <cell r="D163" t="str">
            <v>Jornal da Record5"</v>
          </cell>
          <cell r="E163" t="str">
            <v>Jornal da Record</v>
          </cell>
          <cell r="F163" t="str">
            <v>5"</v>
          </cell>
          <cell r="G163" t="str">
            <v>SEG/SEX</v>
          </cell>
          <cell r="H163" t="str">
            <v>19H55</v>
          </cell>
          <cell r="I163">
            <v>7.7</v>
          </cell>
          <cell r="J163">
            <v>125110</v>
          </cell>
          <cell r="K163">
            <v>7913.25</v>
          </cell>
        </row>
        <row r="164">
          <cell r="D164" t="str">
            <v>Novela 3 5"</v>
          </cell>
          <cell r="E164" t="str">
            <v xml:space="preserve">Novela 3 </v>
          </cell>
          <cell r="F164" t="str">
            <v>5"</v>
          </cell>
          <cell r="G164" t="str">
            <v>SEG/SEX</v>
          </cell>
          <cell r="H164" t="str">
            <v>21H00</v>
          </cell>
          <cell r="I164">
            <v>7</v>
          </cell>
          <cell r="J164">
            <v>115008</v>
          </cell>
          <cell r="K164">
            <v>7831.5</v>
          </cell>
        </row>
        <row r="165">
          <cell r="D165" t="str">
            <v>Novela 22H5"</v>
          </cell>
          <cell r="E165" t="str">
            <v>Novela 22H</v>
          </cell>
          <cell r="F165" t="str">
            <v>5"</v>
          </cell>
          <cell r="G165" t="str">
            <v>SEG/SEX</v>
          </cell>
          <cell r="H165" t="str">
            <v>22H00</v>
          </cell>
          <cell r="I165">
            <v>5.5</v>
          </cell>
          <cell r="J165">
            <v>91307</v>
          </cell>
          <cell r="K165">
            <v>6493.875</v>
          </cell>
        </row>
        <row r="166">
          <cell r="D166" t="str">
            <v>A Fazenda5"</v>
          </cell>
          <cell r="E166" t="str">
            <v>A Fazenda</v>
          </cell>
          <cell r="F166" t="str">
            <v>5"</v>
          </cell>
          <cell r="G166" t="str">
            <v>SEG/DOM</v>
          </cell>
          <cell r="H166" t="str">
            <v>22H30</v>
          </cell>
          <cell r="I166">
            <v>5.3</v>
          </cell>
          <cell r="J166">
            <v>81156</v>
          </cell>
          <cell r="K166">
            <v>6733.875</v>
          </cell>
        </row>
        <row r="167">
          <cell r="D167" t="str">
            <v>Série Prémium5"</v>
          </cell>
          <cell r="E167" t="str">
            <v>Série Prémium</v>
          </cell>
          <cell r="F167" t="str">
            <v>5"</v>
          </cell>
          <cell r="G167" t="str">
            <v>SEG/SEX</v>
          </cell>
          <cell r="H167" t="str">
            <v>23H45</v>
          </cell>
          <cell r="I167">
            <v>2.5</v>
          </cell>
          <cell r="J167">
            <v>35746</v>
          </cell>
          <cell r="K167">
            <v>3436.875</v>
          </cell>
        </row>
        <row r="168">
          <cell r="D168" t="str">
            <v>Quilos Mortais5"</v>
          </cell>
          <cell r="E168" t="str">
            <v>Quilos Mortais</v>
          </cell>
          <cell r="F168" t="str">
            <v>5"</v>
          </cell>
          <cell r="G168" t="str">
            <v>SEG/SEX</v>
          </cell>
          <cell r="H168" t="str">
            <v>23H15</v>
          </cell>
          <cell r="I168">
            <v>4.0999999999999996</v>
          </cell>
          <cell r="J168">
            <v>63721</v>
          </cell>
          <cell r="K168">
            <v>3534.75</v>
          </cell>
        </row>
        <row r="169">
          <cell r="D169" t="str">
            <v>Brasil Caminhoneiro5"</v>
          </cell>
          <cell r="E169" t="str">
            <v>Brasil Caminhoneiro</v>
          </cell>
          <cell r="F169" t="str">
            <v>5"</v>
          </cell>
          <cell r="G169" t="str">
            <v>SÁB</v>
          </cell>
          <cell r="H169" t="str">
            <v>07H00</v>
          </cell>
          <cell r="I169">
            <v>0.7</v>
          </cell>
          <cell r="J169">
            <v>11656</v>
          </cell>
          <cell r="K169">
            <v>1513.5</v>
          </cell>
        </row>
        <row r="170">
          <cell r="D170" t="str">
            <v>Fala Brasil - Ed. de Sábado5"</v>
          </cell>
          <cell r="E170" t="str">
            <v>Fala Brasil - Ed. de Sábado</v>
          </cell>
          <cell r="F170" t="str">
            <v>5"</v>
          </cell>
          <cell r="G170" t="str">
            <v>SÁB</v>
          </cell>
          <cell r="H170" t="str">
            <v>07H35</v>
          </cell>
          <cell r="I170">
            <v>2.7</v>
          </cell>
          <cell r="J170">
            <v>42351</v>
          </cell>
          <cell r="K170">
            <v>1863</v>
          </cell>
        </row>
        <row r="171">
          <cell r="D171" t="str">
            <v>Balanço Geral DF - Ed. de Sábado5"</v>
          </cell>
          <cell r="E171" t="str">
            <v>Balanço Geral DF - Ed. de Sábado</v>
          </cell>
          <cell r="F171" t="str">
            <v>5"</v>
          </cell>
          <cell r="G171" t="str">
            <v>SÁB</v>
          </cell>
          <cell r="H171" t="str">
            <v>13H00</v>
          </cell>
          <cell r="I171">
            <v>4.4000000000000004</v>
          </cell>
          <cell r="J171">
            <v>70326</v>
          </cell>
          <cell r="K171">
            <v>2923.5</v>
          </cell>
        </row>
        <row r="172">
          <cell r="D172" t="str">
            <v>Cine Aventura5"</v>
          </cell>
          <cell r="E172" t="str">
            <v>Cine Aventura</v>
          </cell>
          <cell r="F172" t="str">
            <v>5"</v>
          </cell>
          <cell r="G172" t="str">
            <v>SÁB</v>
          </cell>
          <cell r="H172" t="str">
            <v>15H00</v>
          </cell>
          <cell r="I172">
            <v>3.6</v>
          </cell>
          <cell r="J172">
            <v>59835</v>
          </cell>
          <cell r="K172">
            <v>2035.5</v>
          </cell>
        </row>
        <row r="173">
          <cell r="D173" t="str">
            <v>Cidade Alerta - Ed. de Sábado 15"</v>
          </cell>
          <cell r="E173" t="str">
            <v>Cidade Alerta - Ed. de Sábado 1</v>
          </cell>
          <cell r="F173" t="str">
            <v>5"</v>
          </cell>
          <cell r="G173" t="str">
            <v>SÁB</v>
          </cell>
          <cell r="H173" t="str">
            <v>17H00</v>
          </cell>
          <cell r="I173">
            <v>3.9</v>
          </cell>
          <cell r="J173">
            <v>62555</v>
          </cell>
          <cell r="K173">
            <v>2164.875</v>
          </cell>
        </row>
        <row r="174">
          <cell r="D174" t="str">
            <v>Jornal da Record - Ed. de Sábado5"</v>
          </cell>
          <cell r="E174" t="str">
            <v>Jornal da Record - Ed. de Sábado</v>
          </cell>
          <cell r="F174" t="str">
            <v>5"</v>
          </cell>
          <cell r="G174" t="str">
            <v>SÁB</v>
          </cell>
          <cell r="H174" t="str">
            <v>19H45</v>
          </cell>
          <cell r="I174">
            <v>5.0999999999999996</v>
          </cell>
          <cell r="J174">
            <v>84702</v>
          </cell>
          <cell r="K174">
            <v>6869.625</v>
          </cell>
        </row>
        <row r="175">
          <cell r="D175" t="str">
            <v>Cidade Alerta - Ed. de Sábado 25"</v>
          </cell>
          <cell r="E175" t="str">
            <v>Cidade Alerta - Ed. de Sábado 2</v>
          </cell>
          <cell r="F175" t="str">
            <v>5"</v>
          </cell>
          <cell r="G175" t="str">
            <v>SÁB</v>
          </cell>
          <cell r="H175" t="str">
            <v>21H00</v>
          </cell>
          <cell r="I175">
            <v>4</v>
          </cell>
          <cell r="J175">
            <v>66052</v>
          </cell>
          <cell r="K175">
            <v>2164.875</v>
          </cell>
        </row>
        <row r="176">
          <cell r="D176" t="str">
            <v>Super Tela5"</v>
          </cell>
          <cell r="E176" t="str">
            <v>Super Tela</v>
          </cell>
          <cell r="F176" t="str">
            <v>5"</v>
          </cell>
          <cell r="G176" t="str">
            <v>SÁB</v>
          </cell>
          <cell r="H176" t="str">
            <v>23H15</v>
          </cell>
          <cell r="I176">
            <v>2.7</v>
          </cell>
          <cell r="J176">
            <v>39243</v>
          </cell>
          <cell r="K176">
            <v>3534.75</v>
          </cell>
        </row>
        <row r="177">
          <cell r="D177" t="str">
            <v>Agro Record DF5"</v>
          </cell>
          <cell r="E177" t="str">
            <v>Agro Record DF</v>
          </cell>
          <cell r="F177" t="str">
            <v>5"</v>
          </cell>
          <cell r="G177" t="str">
            <v>DOM</v>
          </cell>
          <cell r="H177" t="str">
            <v>09H00</v>
          </cell>
          <cell r="I177">
            <v>0.9</v>
          </cell>
          <cell r="J177">
            <v>15153</v>
          </cell>
          <cell r="K177">
            <v>1499.625</v>
          </cell>
        </row>
        <row r="178">
          <cell r="D178" t="str">
            <v>Auto Record5"</v>
          </cell>
          <cell r="E178" t="str">
            <v>Auto Record</v>
          </cell>
          <cell r="F178" t="str">
            <v>5"</v>
          </cell>
          <cell r="G178" t="str">
            <v>DOM</v>
          </cell>
          <cell r="H178" t="str">
            <v>09H40</v>
          </cell>
          <cell r="I178">
            <v>1.5</v>
          </cell>
          <cell r="J178">
            <v>24478</v>
          </cell>
          <cell r="K178">
            <v>1949.25</v>
          </cell>
        </row>
        <row r="179">
          <cell r="D179" t="str">
            <v>Record Teen: Todo mundo odeia o Cris5"</v>
          </cell>
          <cell r="E179" t="str">
            <v>Record Teen: Todo mundo odeia o Cris</v>
          </cell>
          <cell r="F179" t="str">
            <v>5"</v>
          </cell>
          <cell r="G179" t="str">
            <v>DOM</v>
          </cell>
          <cell r="H179" t="str">
            <v>11H00</v>
          </cell>
          <cell r="I179">
            <v>2.2000000000000002</v>
          </cell>
          <cell r="J179">
            <v>37300</v>
          </cell>
          <cell r="K179">
            <v>0</v>
          </cell>
        </row>
        <row r="180">
          <cell r="D180" t="str">
            <v>Record Teen: Eu, a patroa e as crianças5"</v>
          </cell>
          <cell r="E180" t="str">
            <v>Record Teen: Eu, a patroa e as crianças</v>
          </cell>
          <cell r="F180" t="str">
            <v>5"</v>
          </cell>
          <cell r="G180" t="str">
            <v>DOM</v>
          </cell>
          <cell r="H180" t="str">
            <v>12H15</v>
          </cell>
          <cell r="I180">
            <v>2.5</v>
          </cell>
          <cell r="J180">
            <v>40797</v>
          </cell>
          <cell r="K180">
            <v>2842.125</v>
          </cell>
        </row>
        <row r="181">
          <cell r="D181" t="str">
            <v>Cine Maior5"</v>
          </cell>
          <cell r="E181" t="str">
            <v>Cine Maior</v>
          </cell>
          <cell r="F181" t="str">
            <v>5"</v>
          </cell>
          <cell r="G181" t="str">
            <v>DOM</v>
          </cell>
          <cell r="H181" t="str">
            <v>14H00</v>
          </cell>
          <cell r="I181">
            <v>3.4</v>
          </cell>
          <cell r="J181">
            <v>52841</v>
          </cell>
          <cell r="K181">
            <v>2842.125</v>
          </cell>
        </row>
        <row r="182">
          <cell r="D182" t="str">
            <v>Power Couple Ed. Domingo5"</v>
          </cell>
          <cell r="E182" t="str">
            <v>Power Couple Ed. Domingo</v>
          </cell>
          <cell r="F182" t="str">
            <v>5"</v>
          </cell>
          <cell r="G182" t="str">
            <v>DOM</v>
          </cell>
          <cell r="H182" t="str">
            <v>14H00</v>
          </cell>
          <cell r="I182">
            <v>2.8</v>
          </cell>
          <cell r="J182">
            <v>41574</v>
          </cell>
          <cell r="K182">
            <v>0</v>
          </cell>
        </row>
        <row r="183">
          <cell r="D183" t="str">
            <v>Game dos 1005"</v>
          </cell>
          <cell r="E183" t="str">
            <v>Game dos 100</v>
          </cell>
          <cell r="F183" t="str">
            <v>5"</v>
          </cell>
          <cell r="G183" t="str">
            <v>DOM</v>
          </cell>
          <cell r="H183" t="str">
            <v>14H15</v>
          </cell>
          <cell r="I183">
            <v>0</v>
          </cell>
          <cell r="J183">
            <v>0</v>
          </cell>
          <cell r="K183">
            <v>0</v>
          </cell>
        </row>
        <row r="184">
          <cell r="D184" t="str">
            <v>Acerte ou Caia5"</v>
          </cell>
          <cell r="E184" t="str">
            <v>Acerte ou Caia</v>
          </cell>
          <cell r="F184" t="str">
            <v>5"</v>
          </cell>
          <cell r="G184" t="str">
            <v>DOM</v>
          </cell>
          <cell r="H184" t="str">
            <v>15H45</v>
          </cell>
          <cell r="I184">
            <v>5.4</v>
          </cell>
          <cell r="J184">
            <v>84702</v>
          </cell>
          <cell r="K184">
            <v>4553.625</v>
          </cell>
        </row>
        <row r="185">
          <cell r="D185" t="str">
            <v>Love&amp;Dance5"</v>
          </cell>
          <cell r="E185" t="str">
            <v>Love&amp;Dance</v>
          </cell>
          <cell r="F185" t="str">
            <v>5"</v>
          </cell>
          <cell r="G185" t="str">
            <v>DOM</v>
          </cell>
          <cell r="H185" t="str">
            <v>18H15</v>
          </cell>
          <cell r="I185">
            <v>4.3</v>
          </cell>
          <cell r="J185">
            <v>68772</v>
          </cell>
          <cell r="K185">
            <v>4553.625</v>
          </cell>
        </row>
        <row r="186">
          <cell r="D186" t="str">
            <v>Domingo Espetacular5"</v>
          </cell>
          <cell r="E186" t="str">
            <v>Domingo Espetacular</v>
          </cell>
          <cell r="F186" t="str">
            <v>5"</v>
          </cell>
          <cell r="G186" t="str">
            <v>DOM</v>
          </cell>
          <cell r="H186" t="str">
            <v>19H45</v>
          </cell>
          <cell r="I186">
            <v>7.3</v>
          </cell>
          <cell r="J186">
            <v>118505</v>
          </cell>
          <cell r="K186">
            <v>7453.875</v>
          </cell>
        </row>
        <row r="187">
          <cell r="D187" t="str">
            <v>Esporte Record5"</v>
          </cell>
          <cell r="E187" t="str">
            <v>Esporte Record</v>
          </cell>
          <cell r="F187" t="str">
            <v>5"</v>
          </cell>
          <cell r="G187" t="str">
            <v>DOM</v>
          </cell>
          <cell r="H187" t="str">
            <v>23H00</v>
          </cell>
          <cell r="I187">
            <v>2.1</v>
          </cell>
          <cell r="J187">
            <v>31472</v>
          </cell>
          <cell r="K187">
            <v>4313.25</v>
          </cell>
        </row>
        <row r="188">
          <cell r="D188" t="str">
            <v>Série De Domingo5"</v>
          </cell>
          <cell r="E188" t="str">
            <v>Série De Domingo</v>
          </cell>
          <cell r="F188" t="str">
            <v>5"</v>
          </cell>
          <cell r="G188" t="str">
            <v>DOM</v>
          </cell>
          <cell r="H188" t="str">
            <v>00H15</v>
          </cell>
          <cell r="I188">
            <v>1.1000000000000001</v>
          </cell>
          <cell r="J188">
            <v>17096</v>
          </cell>
          <cell r="K188">
            <v>1724.25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3"/>
  <sheetViews>
    <sheetView showGridLines="0" tabSelected="1" zoomScale="90" zoomScaleNormal="90" workbookViewId="0">
      <selection activeCell="E39" sqref="E39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6"/>
      <c r="C2" s="128"/>
      <c r="D2" s="128"/>
      <c r="E2" s="128"/>
      <c r="F2" s="128"/>
      <c r="G2" s="128"/>
      <c r="H2" s="128"/>
      <c r="I2" s="139"/>
      <c r="J2" s="139"/>
      <c r="K2" s="139"/>
      <c r="L2" s="139"/>
      <c r="M2" s="139"/>
      <c r="N2" s="139"/>
      <c r="O2" s="139"/>
      <c r="P2" s="139"/>
      <c r="Q2" s="139"/>
      <c r="R2" s="140"/>
    </row>
    <row r="3" spans="2:18" x14ac:dyDescent="0.25">
      <c r="B3" s="137"/>
      <c r="C3" s="129"/>
      <c r="D3" s="130" t="s">
        <v>140</v>
      </c>
      <c r="E3" s="129"/>
      <c r="F3" s="129"/>
      <c r="G3" s="129"/>
      <c r="H3" s="129"/>
      <c r="I3" s="141"/>
      <c r="J3" s="141"/>
      <c r="K3" s="141"/>
      <c r="L3" s="141"/>
      <c r="M3" s="141"/>
      <c r="N3" s="141"/>
      <c r="O3" s="141"/>
      <c r="P3" s="141"/>
      <c r="Q3" s="141"/>
      <c r="R3" s="142"/>
    </row>
    <row r="4" spans="2:18" x14ac:dyDescent="0.25">
      <c r="B4" s="137"/>
      <c r="C4" s="129"/>
      <c r="D4" s="130" t="s">
        <v>124</v>
      </c>
      <c r="E4" s="129"/>
      <c r="F4" s="129"/>
      <c r="G4" s="129"/>
      <c r="H4" s="129"/>
      <c r="I4" s="141"/>
      <c r="J4" s="141"/>
      <c r="K4" s="141"/>
      <c r="L4" s="141"/>
      <c r="M4" s="141"/>
      <c r="N4" s="141"/>
      <c r="O4" s="141"/>
      <c r="P4" s="141"/>
      <c r="Q4" s="141"/>
      <c r="R4" s="142"/>
    </row>
    <row r="5" spans="2:18" x14ac:dyDescent="0.25">
      <c r="B5" s="137"/>
      <c r="C5" s="129"/>
      <c r="D5" s="130" t="s">
        <v>139</v>
      </c>
      <c r="E5" s="129"/>
      <c r="F5" s="129"/>
      <c r="G5" s="129"/>
      <c r="H5" s="129"/>
      <c r="I5" s="141"/>
      <c r="J5" s="141"/>
      <c r="K5" s="141"/>
      <c r="L5" s="141"/>
      <c r="M5" s="141"/>
      <c r="N5" s="141"/>
      <c r="O5" s="141"/>
      <c r="P5" s="141"/>
      <c r="Q5" s="141"/>
      <c r="R5" s="142"/>
    </row>
    <row r="6" spans="2:18" x14ac:dyDescent="0.25">
      <c r="B6" s="137"/>
      <c r="C6" s="129"/>
      <c r="D6" s="130" t="s">
        <v>125</v>
      </c>
      <c r="E6" s="129"/>
      <c r="F6" s="129"/>
      <c r="G6" s="129"/>
      <c r="H6" s="129"/>
      <c r="I6" s="141"/>
      <c r="J6" s="141"/>
      <c r="K6" s="141"/>
      <c r="L6" s="141"/>
      <c r="M6" s="141"/>
      <c r="N6" s="141"/>
      <c r="O6" s="141"/>
      <c r="P6" s="141"/>
      <c r="Q6" s="141"/>
      <c r="R6" s="142"/>
    </row>
    <row r="7" spans="2:18" ht="15.75" thickBot="1" x14ac:dyDescent="0.3">
      <c r="B7" s="138"/>
      <c r="C7" s="131"/>
      <c r="D7" s="131"/>
      <c r="E7" s="131"/>
      <c r="F7" s="131"/>
      <c r="G7" s="131"/>
      <c r="H7" s="131"/>
      <c r="I7" s="143"/>
      <c r="J7" s="143"/>
      <c r="K7" s="143"/>
      <c r="L7" s="143"/>
      <c r="M7" s="143"/>
      <c r="N7" s="143"/>
      <c r="O7" s="143"/>
      <c r="P7" s="143"/>
      <c r="Q7" s="143"/>
      <c r="R7" s="144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5" t="s">
        <v>0</v>
      </c>
      <c r="J9" s="146"/>
      <c r="K9" s="146"/>
      <c r="L9" s="147"/>
      <c r="M9" s="145" t="s">
        <v>1</v>
      </c>
      <c r="N9" s="146"/>
      <c r="O9" s="145" t="s">
        <v>2</v>
      </c>
      <c r="P9" s="146"/>
      <c r="Q9" s="2"/>
      <c r="R9" s="2"/>
    </row>
    <row r="10" spans="2:18" ht="36" customHeight="1" x14ac:dyDescent="0.25">
      <c r="B10" s="118" t="s">
        <v>3</v>
      </c>
      <c r="C10" s="2"/>
      <c r="D10" s="118" t="s">
        <v>4</v>
      </c>
      <c r="E10" s="118" t="s">
        <v>5</v>
      </c>
      <c r="F10" s="118" t="s">
        <v>117</v>
      </c>
      <c r="G10" s="118" t="s">
        <v>7</v>
      </c>
      <c r="H10" s="118" t="s">
        <v>8</v>
      </c>
      <c r="I10" s="118" t="s">
        <v>9</v>
      </c>
      <c r="J10" s="118" t="s">
        <v>10</v>
      </c>
      <c r="K10" s="118" t="s">
        <v>11</v>
      </c>
      <c r="L10" s="118" t="s">
        <v>12</v>
      </c>
      <c r="M10" s="118" t="s">
        <v>13</v>
      </c>
      <c r="N10" s="118" t="s">
        <v>14</v>
      </c>
      <c r="O10" s="118" t="s">
        <v>15</v>
      </c>
      <c r="P10" s="118" t="s">
        <v>16</v>
      </c>
      <c r="Q10" s="2"/>
      <c r="R10" s="117" t="s">
        <v>121</v>
      </c>
    </row>
    <row r="11" spans="2:18" ht="3.75" customHeight="1" x14ac:dyDescent="0.25"/>
    <row r="12" spans="2:18" s="100" customFormat="1" ht="19.5" customHeight="1" x14ac:dyDescent="0.25">
      <c r="B12" s="119" t="s">
        <v>130</v>
      </c>
      <c r="D12" s="101" t="s">
        <v>91</v>
      </c>
      <c r="E12" s="101" t="s">
        <v>120</v>
      </c>
      <c r="F12" s="113" t="s">
        <v>129</v>
      </c>
      <c r="G12" s="102" t="s">
        <v>78</v>
      </c>
      <c r="H12" s="102">
        <v>15</v>
      </c>
      <c r="I12" s="103">
        <v>3.3</v>
      </c>
      <c r="J12" s="104">
        <v>165</v>
      </c>
      <c r="K12" s="105">
        <v>52841</v>
      </c>
      <c r="L12" s="105">
        <f t="shared" ref="L12" si="0">IFERROR(K12*H12,"")</f>
        <v>792615</v>
      </c>
      <c r="M12" s="106">
        <f>0.25*7296.38</f>
        <v>1824.095</v>
      </c>
      <c r="N12" s="107">
        <f>IFERROR(M12*H12,"")</f>
        <v>27361.424999999999</v>
      </c>
      <c r="O12" s="108">
        <v>0.75</v>
      </c>
      <c r="P12" s="107">
        <f>IFERROR(N12-N12*O12,"-")</f>
        <v>6840.3562500000007</v>
      </c>
      <c r="Q12" s="109"/>
    </row>
    <row r="13" spans="2:18" ht="3.75" customHeight="1" x14ac:dyDescent="0.25">
      <c r="B13" s="115"/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s="100" customFormat="1" ht="19.5" customHeight="1" x14ac:dyDescent="0.25">
      <c r="B14" s="119" t="s">
        <v>131</v>
      </c>
      <c r="D14" s="101" t="s">
        <v>91</v>
      </c>
      <c r="E14" s="101" t="s">
        <v>120</v>
      </c>
      <c r="F14" s="113" t="s">
        <v>132</v>
      </c>
      <c r="G14" s="102" t="s">
        <v>78</v>
      </c>
      <c r="H14" s="102">
        <v>20</v>
      </c>
      <c r="I14" s="103">
        <v>3.3</v>
      </c>
      <c r="J14" s="104">
        <v>165</v>
      </c>
      <c r="K14" s="105">
        <v>52841</v>
      </c>
      <c r="L14" s="105">
        <f t="shared" ref="L14" si="1">IFERROR(K14*H14,"")</f>
        <v>1056820</v>
      </c>
      <c r="M14" s="106">
        <f>0.25*7296.38</f>
        <v>1824.095</v>
      </c>
      <c r="N14" s="107">
        <f>IFERROR(M14*H14,"")</f>
        <v>36481.9</v>
      </c>
      <c r="O14" s="108">
        <v>0.75</v>
      </c>
      <c r="P14" s="107">
        <f>IFERROR(N14-N14*O14,"-")</f>
        <v>9120.4749999999985</v>
      </c>
    </row>
    <row r="15" spans="2:18" ht="3.75" customHeight="1" x14ac:dyDescent="0.25"/>
    <row r="16" spans="2:18" s="100" customFormat="1" ht="19.5" customHeight="1" x14ac:dyDescent="0.25">
      <c r="B16" s="119" t="s">
        <v>133</v>
      </c>
      <c r="D16" s="101" t="str">
        <f>IFERROR(VLOOKUP(F16,'[1]BASE DE DADOS'!$E$19:$J$188,3,0),"")</f>
        <v>SEG/SEX</v>
      </c>
      <c r="E16" s="101" t="str">
        <f>IFERROR(VLOOKUP(F16,'[1]BASE DE DADOS'!$E$19:$J$188,4,0),"")</f>
        <v>11H30</v>
      </c>
      <c r="F16" s="116" t="s">
        <v>27</v>
      </c>
      <c r="G16" s="102" t="s">
        <v>29</v>
      </c>
      <c r="H16" s="102">
        <v>3</v>
      </c>
      <c r="I16" s="103">
        <f>IFERROR(VLOOKUP(F16&amp;G16,'[1]BASE DE DADOS'!$D$19:$K$188,6,FALSE),"")</f>
        <v>5.5</v>
      </c>
      <c r="J16" s="104">
        <f t="shared" ref="J16" si="2">IFERROR(I16*H16,"")</f>
        <v>16.5</v>
      </c>
      <c r="K16" s="105">
        <f>IFERROR(VLOOKUP(F16&amp;G16,'[1]BASE DE DADOS'!$D$19:$K$188,7,FALSE),"")</f>
        <v>87033</v>
      </c>
      <c r="L16" s="105">
        <f t="shared" ref="L16" si="3">IFERROR(K16*H16,"")</f>
        <v>261099</v>
      </c>
      <c r="M16" s="106">
        <f>IFERROR(VLOOKUP(F16&amp;G16,'[1]BASE DE DADOS'!$D$13:$K$18,8,FALSE),"")</f>
        <v>23388</v>
      </c>
      <c r="N16" s="107">
        <f t="shared" ref="N16:N18" si="4">IFERROR(M16*H16,"")</f>
        <v>70164</v>
      </c>
      <c r="O16" s="108">
        <v>0.75</v>
      </c>
      <c r="P16" s="107">
        <f>IFERROR(N16-N16*O16,"-")</f>
        <v>17541</v>
      </c>
      <c r="R16" s="107">
        <f t="shared" ref="R16" si="5">IFERROR(P16*10%,"")</f>
        <v>1754.1000000000001</v>
      </c>
    </row>
    <row r="17" spans="2:18" ht="3.75" customHeight="1" x14ac:dyDescent="0.25"/>
    <row r="18" spans="2:18" s="100" customFormat="1" ht="19.5" customHeight="1" x14ac:dyDescent="0.25">
      <c r="B18" s="119" t="s">
        <v>134</v>
      </c>
      <c r="D18" s="101" t="str">
        <f>IFERROR(VLOOKUP(F18,'[1]BASE DE DADOS'!$E$19:$J$188,3,0),"")</f>
        <v>SÁB</v>
      </c>
      <c r="E18" s="101" t="str">
        <f>IFERROR(VLOOKUP(F18,'[1]BASE DE DADOS'!$E$19:$J$188,4,0),"")</f>
        <v>13H00</v>
      </c>
      <c r="F18" s="116" t="s">
        <v>33</v>
      </c>
      <c r="G18" s="102" t="s">
        <v>29</v>
      </c>
      <c r="H18" s="102">
        <v>10</v>
      </c>
      <c r="I18" s="103">
        <v>3.3</v>
      </c>
      <c r="J18" s="104">
        <v>165</v>
      </c>
      <c r="K18" s="105">
        <v>52841</v>
      </c>
      <c r="L18" s="105">
        <f t="shared" ref="L18" si="6">IFERROR(K18*H18,"")</f>
        <v>528410</v>
      </c>
      <c r="M18" s="106">
        <f>7296.38</f>
        <v>7296.38</v>
      </c>
      <c r="N18" s="107">
        <f t="shared" si="4"/>
        <v>72963.8</v>
      </c>
      <c r="O18" s="108">
        <v>0.75</v>
      </c>
      <c r="P18" s="107">
        <f t="shared" ref="P18" si="7">IFERROR(N18-N18*O18,"-")</f>
        <v>18240.949999999997</v>
      </c>
      <c r="Q18" s="109"/>
      <c r="R18"/>
    </row>
    <row r="19" spans="2:18" s="100" customFormat="1" ht="19.5" hidden="1" customHeight="1" x14ac:dyDescent="0.25">
      <c r="B19" s="135"/>
      <c r="D19" s="101" t="str">
        <f>IFERROR(VLOOKUP(F19,'BASE DE DADOS'!$E$19:$J$188,3,0),"")</f>
        <v>DOM</v>
      </c>
      <c r="E19" s="101" t="str">
        <f>IFERROR(VLOOKUP(F19,'BASE DE DADOS'!$E$19:$J$188,4,0),"")</f>
        <v>09H00</v>
      </c>
      <c r="F19" s="113" t="s">
        <v>37</v>
      </c>
      <c r="G19" s="102" t="s">
        <v>29</v>
      </c>
      <c r="H19" s="102"/>
      <c r="I19" s="103">
        <f>IFERROR(VLOOKUP(F19&amp;G19,'[1]BASE DE DADOS'!$D$19:$K$188,6,FALSE),"")</f>
        <v>0.9</v>
      </c>
      <c r="J19" s="104">
        <f t="shared" ref="J19:J20" si="8">IFERROR(I19*H19,"")</f>
        <v>0</v>
      </c>
      <c r="K19" s="105">
        <f>IFERROR(VLOOKUP(F19&amp;G19,'[1]BASE DE DADOS'!$D$19:$K$188,7,FALSE),"")</f>
        <v>15153</v>
      </c>
      <c r="L19" s="105">
        <f t="shared" ref="L19:L20" si="9">IFERROR(K19*H19,"")</f>
        <v>0</v>
      </c>
      <c r="M19" s="106">
        <v>11997</v>
      </c>
      <c r="N19" s="107">
        <f t="shared" ref="N19:N20" si="10">IFERROR(M19*H19,"")</f>
        <v>0</v>
      </c>
      <c r="O19" s="108"/>
      <c r="P19" s="107">
        <f t="shared" ref="P19:P20" si="11">IFERROR(N19-N19*O19,"-")</f>
        <v>0</v>
      </c>
      <c r="Q19" s="109"/>
      <c r="R19" s="107">
        <f>5%*P19</f>
        <v>0</v>
      </c>
    </row>
    <row r="20" spans="2:18" s="100" customFormat="1" ht="19.5" hidden="1" customHeight="1" x14ac:dyDescent="0.25">
      <c r="B20" s="135"/>
      <c r="D20" s="101" t="str">
        <f>IFERROR(VLOOKUP(F20,'BASE DE DADOS'!$E$19:$J$188,3,0),"")</f>
        <v>DOM</v>
      </c>
      <c r="E20" s="101" t="str">
        <f>IFERROR(VLOOKUP(F20,'BASE DE DADOS'!$E$19:$J$188,4,0),"")</f>
        <v>09H40</v>
      </c>
      <c r="F20" s="113" t="s">
        <v>40</v>
      </c>
      <c r="G20" s="102" t="s">
        <v>29</v>
      </c>
      <c r="H20" s="102"/>
      <c r="I20" s="103">
        <f>IFERROR(VLOOKUP(F20&amp;G20,'[1]BASE DE DADOS'!$D$19:$K$188,6,FALSE),"")</f>
        <v>1.5</v>
      </c>
      <c r="J20" s="104">
        <f t="shared" si="8"/>
        <v>0</v>
      </c>
      <c r="K20" s="105">
        <f>IFERROR(VLOOKUP(F20&amp;G20,'[1]BASE DE DADOS'!$D$19:$K$188,7,FALSE),"")</f>
        <v>24478</v>
      </c>
      <c r="L20" s="105">
        <f t="shared" si="9"/>
        <v>0</v>
      </c>
      <c r="M20" s="106">
        <v>15594</v>
      </c>
      <c r="N20" s="107">
        <f t="shared" si="10"/>
        <v>0</v>
      </c>
      <c r="O20" s="108"/>
      <c r="P20" s="107">
        <f t="shared" si="11"/>
        <v>0</v>
      </c>
      <c r="Q20" s="109"/>
      <c r="R20" s="107">
        <f>5%*P20</f>
        <v>0</v>
      </c>
    </row>
    <row r="21" spans="2:18" ht="3.75" customHeight="1" x14ac:dyDescent="0.25">
      <c r="B21" s="115"/>
      <c r="D21" s="4"/>
      <c r="E21" s="4"/>
      <c r="F21" s="4"/>
      <c r="G21" s="5"/>
      <c r="H21" s="4"/>
      <c r="I21" s="4"/>
      <c r="J21" s="5"/>
      <c r="K21" s="4"/>
      <c r="L21" s="5"/>
      <c r="M21" s="4"/>
      <c r="N21" s="5"/>
      <c r="O21" s="4"/>
      <c r="P21" s="4"/>
      <c r="Q21" s="6"/>
      <c r="R21" s="6"/>
    </row>
    <row r="22" spans="2:18" x14ac:dyDescent="0.25">
      <c r="B22" s="120"/>
      <c r="C22" s="7"/>
      <c r="D22" s="119"/>
      <c r="E22" s="119"/>
      <c r="F22" s="119"/>
      <c r="G22" s="121"/>
      <c r="H22" s="122">
        <f>SUM(H12:H21)</f>
        <v>48</v>
      </c>
      <c r="I22" s="123"/>
      <c r="J22" s="122">
        <f>SUM(J12:J21)</f>
        <v>511.5</v>
      </c>
      <c r="K22" s="124"/>
      <c r="L22" s="122">
        <f>SUM(L12:L21)</f>
        <v>2638944</v>
      </c>
      <c r="M22" s="125"/>
      <c r="N22" s="126">
        <f>SUM(N12:N21)</f>
        <v>206971.125</v>
      </c>
      <c r="O22" s="127"/>
      <c r="P22" s="126">
        <f>SUM(P12:P21)</f>
        <v>51742.78125</v>
      </c>
      <c r="R22" s="126">
        <f>SUM(R12:R18)</f>
        <v>1754.1000000000001</v>
      </c>
    </row>
    <row r="24" spans="2:18" x14ac:dyDescent="0.25">
      <c r="B24" s="114" t="s">
        <v>122</v>
      </c>
      <c r="O24" s="8" t="s">
        <v>20</v>
      </c>
      <c r="P24" s="9">
        <f>P22*80%</f>
        <v>41394.225000000006</v>
      </c>
    </row>
    <row r="25" spans="2:18" x14ac:dyDescent="0.25">
      <c r="B25" s="114" t="s">
        <v>123</v>
      </c>
      <c r="O25" s="3"/>
      <c r="P25" s="2"/>
    </row>
    <row r="26" spans="2:18" ht="24.75" x14ac:dyDescent="0.25">
      <c r="O26" s="10" t="s">
        <v>21</v>
      </c>
      <c r="P26" s="11">
        <f>IFERROR(P22/N22*100-100,"-")</f>
        <v>-75</v>
      </c>
    </row>
    <row r="27" spans="2:18" x14ac:dyDescent="0.25">
      <c r="B27" s="189" t="s">
        <v>141</v>
      </c>
    </row>
    <row r="31" spans="2:18" ht="3.75" customHeight="1" x14ac:dyDescent="0.25"/>
    <row r="33" ht="3.75" customHeight="1" x14ac:dyDescent="0.25"/>
  </sheetData>
  <mergeCells count="6">
    <mergeCell ref="B19:B20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6"/>
  <sheetViews>
    <sheetView showGridLines="0" topLeftCell="H1" zoomScale="90" zoomScaleNormal="90" workbookViewId="0">
      <selection activeCell="P57" sqref="P57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9.425781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58"/>
      <c r="C2" s="132"/>
      <c r="D2" s="132"/>
      <c r="E2" s="132"/>
      <c r="F2" s="132"/>
      <c r="G2" s="132"/>
      <c r="H2" s="132"/>
      <c r="I2" s="161"/>
      <c r="J2" s="161"/>
      <c r="K2" s="161"/>
      <c r="L2" s="161"/>
      <c r="M2" s="161"/>
      <c r="N2" s="161"/>
      <c r="O2" s="161"/>
      <c r="P2" s="161"/>
      <c r="Q2" s="161"/>
      <c r="R2" s="162"/>
    </row>
    <row r="3" spans="2:18" x14ac:dyDescent="0.25">
      <c r="B3" s="159"/>
      <c r="C3" s="133"/>
      <c r="D3" s="130" t="s">
        <v>138</v>
      </c>
      <c r="E3" s="133"/>
      <c r="F3" s="133"/>
      <c r="G3" s="133"/>
      <c r="H3" s="133"/>
      <c r="I3" s="163"/>
      <c r="J3" s="163"/>
      <c r="K3" s="163"/>
      <c r="L3" s="163"/>
      <c r="M3" s="163"/>
      <c r="N3" s="163"/>
      <c r="O3" s="163"/>
      <c r="P3" s="163"/>
      <c r="Q3" s="163"/>
      <c r="R3" s="164"/>
    </row>
    <row r="4" spans="2:18" x14ac:dyDescent="0.25">
      <c r="B4" s="159"/>
      <c r="C4" s="133"/>
      <c r="D4" s="130" t="s">
        <v>124</v>
      </c>
      <c r="E4" s="133"/>
      <c r="F4" s="133"/>
      <c r="G4" s="133"/>
      <c r="H4" s="133"/>
      <c r="I4" s="163"/>
      <c r="J4" s="163"/>
      <c r="K4" s="163"/>
      <c r="L4" s="163"/>
      <c r="M4" s="163"/>
      <c r="N4" s="163"/>
      <c r="O4" s="163"/>
      <c r="P4" s="163"/>
      <c r="Q4" s="163"/>
      <c r="R4" s="164"/>
    </row>
    <row r="5" spans="2:18" x14ac:dyDescent="0.25">
      <c r="B5" s="159"/>
      <c r="C5" s="133"/>
      <c r="D5" s="130" t="s">
        <v>139</v>
      </c>
      <c r="E5" s="133"/>
      <c r="F5" s="133"/>
      <c r="G5" s="133"/>
      <c r="H5" s="133"/>
      <c r="I5" s="163"/>
      <c r="J5" s="163"/>
      <c r="K5" s="163"/>
      <c r="L5" s="163"/>
      <c r="M5" s="163"/>
      <c r="N5" s="163"/>
      <c r="O5" s="163"/>
      <c r="P5" s="163"/>
      <c r="Q5" s="163"/>
      <c r="R5" s="164"/>
    </row>
    <row r="6" spans="2:18" x14ac:dyDescent="0.25">
      <c r="B6" s="159"/>
      <c r="C6" s="133"/>
      <c r="D6" s="130" t="s">
        <v>125</v>
      </c>
      <c r="E6" s="133"/>
      <c r="F6" s="133"/>
      <c r="G6" s="133"/>
      <c r="H6" s="133"/>
      <c r="I6" s="163"/>
      <c r="J6" s="163"/>
      <c r="K6" s="163"/>
      <c r="L6" s="163"/>
      <c r="M6" s="163"/>
      <c r="N6" s="163"/>
      <c r="O6" s="163"/>
      <c r="P6" s="163"/>
      <c r="Q6" s="163"/>
      <c r="R6" s="164"/>
    </row>
    <row r="7" spans="2:18" ht="15.75" thickBot="1" x14ac:dyDescent="0.3">
      <c r="B7" s="160"/>
      <c r="C7" s="134"/>
      <c r="D7" s="134"/>
      <c r="E7" s="134"/>
      <c r="F7" s="134"/>
      <c r="G7" s="134"/>
      <c r="H7" s="134"/>
      <c r="I7" s="165"/>
      <c r="J7" s="165"/>
      <c r="K7" s="165"/>
      <c r="L7" s="165"/>
      <c r="M7" s="165"/>
      <c r="N7" s="165"/>
      <c r="O7" s="165"/>
      <c r="P7" s="165"/>
      <c r="Q7" s="165"/>
      <c r="R7" s="166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5" t="s">
        <v>0</v>
      </c>
      <c r="J9" s="146"/>
      <c r="K9" s="146"/>
      <c r="L9" s="147"/>
      <c r="M9" s="145" t="s">
        <v>1</v>
      </c>
      <c r="N9" s="146"/>
      <c r="O9" s="145" t="s">
        <v>2</v>
      </c>
      <c r="P9" s="146"/>
      <c r="Q9" s="2"/>
      <c r="R9" s="2"/>
    </row>
    <row r="10" spans="2:18" ht="36" customHeight="1" x14ac:dyDescent="0.25">
      <c r="B10" s="118" t="s">
        <v>3</v>
      </c>
      <c r="C10" s="2"/>
      <c r="D10" s="118" t="s">
        <v>4</v>
      </c>
      <c r="E10" s="118" t="s">
        <v>5</v>
      </c>
      <c r="F10" s="118" t="s">
        <v>117</v>
      </c>
      <c r="G10" s="118" t="s">
        <v>7</v>
      </c>
      <c r="H10" s="118" t="s">
        <v>8</v>
      </c>
      <c r="I10" s="118" t="s">
        <v>9</v>
      </c>
      <c r="J10" s="118" t="s">
        <v>10</v>
      </c>
      <c r="K10" s="118" t="s">
        <v>11</v>
      </c>
      <c r="L10" s="118" t="s">
        <v>12</v>
      </c>
      <c r="M10" s="118" t="s">
        <v>13</v>
      </c>
      <c r="N10" s="118" t="s">
        <v>14</v>
      </c>
      <c r="O10" s="118" t="s">
        <v>15</v>
      </c>
      <c r="P10" s="118" t="s">
        <v>16</v>
      </c>
      <c r="Q10" s="2"/>
      <c r="R10" s="117" t="s">
        <v>121</v>
      </c>
    </row>
    <row r="11" spans="2:18" ht="3.75" customHeight="1" x14ac:dyDescent="0.25"/>
    <row r="12" spans="2:18" s="100" customFormat="1" ht="27.75" customHeight="1" x14ac:dyDescent="0.25">
      <c r="B12" s="135" t="s">
        <v>126</v>
      </c>
      <c r="D12" s="148" t="s">
        <v>127</v>
      </c>
      <c r="E12" s="149"/>
      <c r="F12" s="113" t="s">
        <v>135</v>
      </c>
      <c r="G12" s="102" t="s">
        <v>137</v>
      </c>
      <c r="H12" s="102">
        <v>1</v>
      </c>
      <c r="I12" s="152" t="s">
        <v>128</v>
      </c>
      <c r="J12" s="153"/>
      <c r="K12" s="153"/>
      <c r="L12" s="154"/>
      <c r="M12" s="106">
        <v>7296.38</v>
      </c>
      <c r="N12" s="107">
        <f t="shared" ref="N12" si="0">IFERROR(M12*H12,"")</f>
        <v>7296.38</v>
      </c>
      <c r="O12" s="108"/>
      <c r="P12" s="107">
        <f t="shared" ref="P12" si="1">IFERROR(N12-N12*O12,"-")</f>
        <v>7296.38</v>
      </c>
    </row>
    <row r="13" spans="2:18" s="100" customFormat="1" ht="27.75" customHeight="1" x14ac:dyDescent="0.25">
      <c r="B13" s="135"/>
      <c r="D13" s="150"/>
      <c r="E13" s="151"/>
      <c r="F13" s="113" t="s">
        <v>136</v>
      </c>
      <c r="G13" s="102" t="s">
        <v>32</v>
      </c>
      <c r="H13" s="102">
        <v>6</v>
      </c>
      <c r="I13" s="155"/>
      <c r="J13" s="156"/>
      <c r="K13" s="156"/>
      <c r="L13" s="157"/>
      <c r="M13" s="106">
        <v>7296.38</v>
      </c>
      <c r="N13" s="107">
        <f t="shared" ref="N13" si="2">IFERROR(M13*H13,"")</f>
        <v>43778.28</v>
      </c>
      <c r="O13" s="108"/>
      <c r="P13" s="107">
        <f t="shared" ref="P13" si="3">IFERROR(N13-N13*O13,"-")</f>
        <v>43778.28</v>
      </c>
    </row>
    <row r="14" spans="2:18" ht="3.75" customHeight="1" x14ac:dyDescent="0.25">
      <c r="B14" s="115"/>
      <c r="D14" s="4"/>
      <c r="E14" s="4"/>
      <c r="F14" s="4"/>
      <c r="G14" s="5"/>
      <c r="H14" s="4"/>
      <c r="I14" s="4"/>
      <c r="J14" s="5"/>
      <c r="K14" s="4"/>
      <c r="L14" s="5"/>
      <c r="M14" s="4"/>
      <c r="N14" s="5"/>
      <c r="O14" s="4"/>
      <c r="P14" s="4"/>
      <c r="Q14" s="6"/>
      <c r="R14" s="6"/>
    </row>
    <row r="15" spans="2:18" x14ac:dyDescent="0.25">
      <c r="B15" s="120"/>
      <c r="C15" s="7"/>
      <c r="D15" s="119"/>
      <c r="E15" s="119"/>
      <c r="F15" s="119"/>
      <c r="G15" s="121"/>
      <c r="H15" s="122">
        <f>SUM(H12:H13)</f>
        <v>7</v>
      </c>
      <c r="I15" s="123"/>
      <c r="J15" s="122"/>
      <c r="K15" s="124"/>
      <c r="L15" s="122"/>
      <c r="M15" s="125"/>
      <c r="N15" s="126">
        <f>SUM(N12:N13)</f>
        <v>51074.659999999996</v>
      </c>
      <c r="O15" s="127"/>
      <c r="P15" s="126">
        <f>SUM(P12:P13)</f>
        <v>51074.659999999996</v>
      </c>
      <c r="R15" s="126">
        <f>SUM(R13:R13)</f>
        <v>0</v>
      </c>
    </row>
    <row r="17" spans="2:16" x14ac:dyDescent="0.25">
      <c r="B17" s="114" t="s">
        <v>122</v>
      </c>
      <c r="O17" s="8" t="s">
        <v>20</v>
      </c>
      <c r="P17" s="9">
        <f>P15*80%</f>
        <v>40859.728000000003</v>
      </c>
    </row>
    <row r="18" spans="2:16" x14ac:dyDescent="0.25">
      <c r="B18" s="114" t="s">
        <v>123</v>
      </c>
      <c r="O18" s="3"/>
      <c r="P18" s="2"/>
    </row>
    <row r="19" spans="2:16" ht="24.75" x14ac:dyDescent="0.25">
      <c r="O19" s="10" t="s">
        <v>21</v>
      </c>
      <c r="P19" s="11">
        <f>IFERROR(P15/N15*100-100,"-")</f>
        <v>0</v>
      </c>
    </row>
    <row r="20" spans="2:16" x14ac:dyDescent="0.25">
      <c r="B20" s="189" t="s">
        <v>141</v>
      </c>
    </row>
    <row r="24" spans="2:16" ht="3.75" customHeight="1" x14ac:dyDescent="0.25"/>
    <row r="26" spans="2:16" ht="3.75" customHeight="1" x14ac:dyDescent="0.25"/>
  </sheetData>
  <mergeCells count="8">
    <mergeCell ref="D12:E13"/>
    <mergeCell ref="I12:L13"/>
    <mergeCell ref="B12:B13"/>
    <mergeCell ref="B2:B7"/>
    <mergeCell ref="I2:R7"/>
    <mergeCell ref="I9:L9"/>
    <mergeCell ref="M9:N9"/>
    <mergeCell ref="O9:P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'BASE DE DADOS'!$Q$7:$Q$11</xm:f>
          </x14:formula1>
          <xm:sqref>G14</xm:sqref>
        </x14:dataValidation>
        <x14:dataValidation type="list" allowBlank="1" showInputMessage="1" showErrorMessage="1" xr:uid="{00000000-0002-0000-0100-000001000000}">
          <x14:formula1>
            <xm:f>'BASE DE DADOS'!$M$7:$M$41</xm:f>
          </x14:formula1>
          <xm:sqref>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9" zoomScale="90" zoomScaleNormal="90" workbookViewId="0">
      <selection activeCell="E177" sqref="E177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67" t="s">
        <v>79</v>
      </c>
      <c r="C3" s="168"/>
      <c r="D3" s="168"/>
      <c r="E3" s="168"/>
      <c r="F3" s="168"/>
      <c r="G3" s="168"/>
      <c r="H3" s="168"/>
      <c r="I3" s="168"/>
      <c r="J3" s="168"/>
      <c r="K3" s="169"/>
    </row>
    <row r="4" spans="2:17" ht="15.75" thickBot="1" x14ac:dyDescent="0.3">
      <c r="B4" s="170"/>
      <c r="C4" s="171"/>
      <c r="D4" s="171"/>
      <c r="E4" s="171"/>
      <c r="F4" s="171"/>
      <c r="G4" s="171"/>
      <c r="H4" s="171"/>
      <c r="I4" s="171"/>
      <c r="J4" s="171"/>
      <c r="K4" s="172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73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74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74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74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74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74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73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74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74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74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74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75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76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77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77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77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77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77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77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77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77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77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77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77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77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77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77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77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77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77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77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77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77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77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77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77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77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77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77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77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77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77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77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77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77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78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79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80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80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80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80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80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80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80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80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80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80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80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80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80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80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80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80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80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80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80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80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80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80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80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80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80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80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80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80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80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80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80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80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81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79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80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80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80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80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80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80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80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80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80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80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80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80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80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80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80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80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80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80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80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80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80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80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80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80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80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80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80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80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80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80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80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80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81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79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80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80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80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80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80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80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80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80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80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80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80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80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80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80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80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80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80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80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80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80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80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80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80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80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80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80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80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80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80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80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80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80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81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77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77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77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77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77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77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77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77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77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77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77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77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77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77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77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77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77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77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77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77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77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77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77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77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77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77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77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77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77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77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77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77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77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77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77" t="s">
        <v>84</v>
      </c>
      <c r="C190" s="177"/>
      <c r="D190" s="177"/>
      <c r="E190" s="177"/>
      <c r="F190" s="177"/>
      <c r="G190" s="177"/>
      <c r="H190" s="177"/>
      <c r="I190" s="177"/>
      <c r="J190" s="177"/>
      <c r="K190" s="187"/>
    </row>
    <row r="191" spans="2:11" ht="15.75" customHeight="1" x14ac:dyDescent="0.25">
      <c r="B191" s="176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77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77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77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77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85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76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77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77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77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77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85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86" t="s">
        <v>85</v>
      </c>
      <c r="C204" s="177"/>
      <c r="D204" s="177"/>
      <c r="E204" s="177"/>
      <c r="F204" s="177"/>
      <c r="G204" s="177"/>
      <c r="H204" s="177"/>
      <c r="I204" s="177"/>
      <c r="J204" s="177"/>
      <c r="K204" s="187"/>
    </row>
    <row r="205" spans="2:11" ht="15.75" customHeight="1" x14ac:dyDescent="0.25">
      <c r="B205" s="176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77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77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77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77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77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77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77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77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77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77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77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77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77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77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77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77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77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77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77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77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77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77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77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77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77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77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77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77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77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77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77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77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78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77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77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77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77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77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77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77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77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77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77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77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77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77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77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77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77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77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77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77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77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77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77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77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77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77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77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77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77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77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77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77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77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77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78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84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77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77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77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77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77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77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77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77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77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77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77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77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77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77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77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77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77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77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77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77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77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77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77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77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77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77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77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77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77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77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77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77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78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84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77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77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77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77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77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77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77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77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77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77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77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77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77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77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77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77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77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77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77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77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77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77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77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77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77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77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77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77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77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77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77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77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78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84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77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77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77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77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77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77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77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77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77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77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77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77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77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77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77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77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77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77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77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77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77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77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77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77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77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77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77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77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77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77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77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77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77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76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77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77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77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77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77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77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77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77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77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77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77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77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77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77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77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77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77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77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77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77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77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77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77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77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77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77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77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77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77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77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77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77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77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77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77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77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77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77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77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77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77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77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77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77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77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77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77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77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77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77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77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77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77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77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77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77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77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77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77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77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77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77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77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77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77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77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77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77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77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77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77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77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77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77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77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77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77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77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77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77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77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77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77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77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77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77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77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77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77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77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77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77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77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77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77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77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77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77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77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77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77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77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77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77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77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77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77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77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77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77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77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77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77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77"/>
      <c r="C491" s="183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77"/>
      <c r="C492" s="183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77"/>
      <c r="C493" s="183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77"/>
      <c r="C494" s="183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77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77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77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77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77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77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77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77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77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77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77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77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77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77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77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77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77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77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77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77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77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77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77" t="s">
        <v>92</v>
      </c>
      <c r="C518" s="177"/>
      <c r="D518" s="177"/>
      <c r="E518" s="177"/>
      <c r="F518" s="177"/>
      <c r="G518" s="177"/>
      <c r="H518" s="177"/>
      <c r="I518" s="177"/>
      <c r="J518" s="177"/>
      <c r="K518" s="188"/>
    </row>
    <row r="519" spans="2:11" x14ac:dyDescent="0.25">
      <c r="B519" s="182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82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82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82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82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82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82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82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82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82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82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82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82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82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82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82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82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82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82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82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82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82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82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82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82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82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82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82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82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82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82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82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82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82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82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82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82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82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82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82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82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82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82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82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82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82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82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82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82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82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82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82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82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82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82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82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82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82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82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82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82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82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82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82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82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82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82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82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82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82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82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82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82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82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82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82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82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82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82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82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82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82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82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82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82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82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82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82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82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82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82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82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82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82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82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82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82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82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82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82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82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82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82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82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82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82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82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82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82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82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82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82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82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82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82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82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82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82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82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82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82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82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82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82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82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82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82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82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82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82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82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82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82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82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82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82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82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82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82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82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ENTREGA TV</vt:lpstr>
      <vt:lpstr>ENTREGA 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2025-11-27T12:37:57Z</dcterms:modified>
</cp:coreProperties>
</file>